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 codeName="{009DFEA7-8C9C-09C3-8CAF-802165E75F88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Új mappa (2)\"/>
    </mc:Choice>
  </mc:AlternateContent>
  <xr:revisionPtr revIDLastSave="0" documentId="13_ncr:1_{0E45AC55-D25A-4022-87B4-CB3EFE5D2B9C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Be!$A$29:$L$34</definedName>
    <definedName name="csapat1">Be!$A$27:$L$34</definedName>
    <definedName name="hfut">fiú!$D$2:$F$302</definedName>
    <definedName name="kisl">fiú!$I$2:$J$302</definedName>
    <definedName name="_xlnm.Print_Area" localSheetId="1">Be!$A$1:$N$245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J244" i="1" l="1"/>
  <c r="K156" i="2" s="1"/>
  <c r="J243" i="1"/>
  <c r="K155" i="2" s="1"/>
  <c r="J242" i="1"/>
  <c r="K154" i="2" s="1"/>
  <c r="J241" i="1"/>
  <c r="K153" i="2" s="1"/>
  <c r="J240" i="1"/>
  <c r="K152" i="2" s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15" i="2" s="1"/>
  <c r="J143" i="1"/>
  <c r="K54" i="2" s="1"/>
  <c r="J142" i="1"/>
  <c r="K44" i="2" s="1"/>
  <c r="J141" i="1"/>
  <c r="K39" i="2" s="1"/>
  <c r="J140" i="1"/>
  <c r="K35" i="2" s="1"/>
  <c r="J139" i="1"/>
  <c r="K50" i="2" s="1"/>
  <c r="J134" i="1"/>
  <c r="K65" i="2" s="1"/>
  <c r="J133" i="1"/>
  <c r="K67" i="2" s="1"/>
  <c r="J132" i="1"/>
  <c r="K58" i="2" s="1"/>
  <c r="J131" i="1"/>
  <c r="K59" i="2" s="1"/>
  <c r="J130" i="1"/>
  <c r="K36" i="2" s="1"/>
  <c r="J129" i="1"/>
  <c r="K18" i="2" s="1"/>
  <c r="J124" i="1"/>
  <c r="K60" i="2" s="1"/>
  <c r="J123" i="1"/>
  <c r="K48" i="2" s="1"/>
  <c r="J122" i="1"/>
  <c r="K43" i="2" s="1"/>
  <c r="J121" i="1"/>
  <c r="K42" i="2" s="1"/>
  <c r="J120" i="1"/>
  <c r="K33" i="2" s="1"/>
  <c r="J119" i="1"/>
  <c r="K20" i="2" s="1"/>
  <c r="J114" i="1"/>
  <c r="K72" i="2" s="1"/>
  <c r="J113" i="1"/>
  <c r="K64" i="2" s="1"/>
  <c r="J112" i="1"/>
  <c r="K71" i="2" s="1"/>
  <c r="J111" i="1"/>
  <c r="K38" i="2" s="1"/>
  <c r="J110" i="1"/>
  <c r="K70" i="2" s="1"/>
  <c r="J109" i="1"/>
  <c r="K5" i="2" s="1"/>
  <c r="J104" i="1"/>
  <c r="K96" i="2" s="1"/>
  <c r="J103" i="1"/>
  <c r="K95" i="2" s="1"/>
  <c r="J102" i="1"/>
  <c r="K94" i="2" s="1"/>
  <c r="J101" i="1"/>
  <c r="K93" i="2" s="1"/>
  <c r="J100" i="1"/>
  <c r="K92" i="2" s="1"/>
  <c r="J99" i="1"/>
  <c r="K91" i="2" s="1"/>
  <c r="J94" i="1"/>
  <c r="K57" i="2" s="1"/>
  <c r="J93" i="1"/>
  <c r="J92" i="1"/>
  <c r="K32" i="2" s="1"/>
  <c r="J91" i="1"/>
  <c r="K23" i="2" s="1"/>
  <c r="J90" i="1"/>
  <c r="K30" i="2" s="1"/>
  <c r="J89" i="1"/>
  <c r="K7" i="2" s="1"/>
  <c r="J84" i="1"/>
  <c r="K26" i="2" s="1"/>
  <c r="J83" i="1"/>
  <c r="K52" i="2" s="1"/>
  <c r="J82" i="1"/>
  <c r="K19" i="2" s="1"/>
  <c r="J81" i="1"/>
  <c r="K27" i="2" s="1"/>
  <c r="J80" i="1"/>
  <c r="K63" i="2" s="1"/>
  <c r="J79" i="1"/>
  <c r="K9" i="2" s="1"/>
  <c r="J74" i="1"/>
  <c r="K8" i="2" s="1"/>
  <c r="J73" i="1"/>
  <c r="K29" i="2" s="1"/>
  <c r="J72" i="1"/>
  <c r="K46" i="2" s="1"/>
  <c r="J71" i="1"/>
  <c r="K21" i="2" s="1"/>
  <c r="J70" i="1"/>
  <c r="K24" i="2" s="1"/>
  <c r="J69" i="1"/>
  <c r="K28" i="2" s="1"/>
  <c r="J64" i="1"/>
  <c r="K17" i="2" s="1"/>
  <c r="J63" i="1"/>
  <c r="J62" i="1"/>
  <c r="K6" i="2" s="1"/>
  <c r="J61" i="1"/>
  <c r="K47" i="2" s="1"/>
  <c r="J60" i="1"/>
  <c r="K13" i="2" s="1"/>
  <c r="J59" i="1"/>
  <c r="J54" i="1"/>
  <c r="K55" i="2" s="1"/>
  <c r="J53" i="1"/>
  <c r="K66" i="2" s="1"/>
  <c r="J52" i="1"/>
  <c r="K49" i="2" s="1"/>
  <c r="J51" i="1"/>
  <c r="K53" i="2" s="1"/>
  <c r="J50" i="1"/>
  <c r="K51" i="2" s="1"/>
  <c r="J49" i="1"/>
  <c r="K25" i="2" s="1"/>
  <c r="J44" i="1"/>
  <c r="K69" i="2" s="1"/>
  <c r="J43" i="1"/>
  <c r="K61" i="2" s="1"/>
  <c r="J42" i="1"/>
  <c r="K37" i="2" s="1"/>
  <c r="J41" i="1"/>
  <c r="K41" i="2" s="1"/>
  <c r="J40" i="1"/>
  <c r="K62" i="2" s="1"/>
  <c r="J39" i="1"/>
  <c r="K40" i="2" s="1"/>
  <c r="J34" i="1"/>
  <c r="K90" i="2" s="1"/>
  <c r="J33" i="1"/>
  <c r="K45" i="2" s="1"/>
  <c r="J32" i="1"/>
  <c r="K68" i="2" s="1"/>
  <c r="J31" i="1"/>
  <c r="K22" i="2" s="1"/>
  <c r="J30" i="1"/>
  <c r="K11" i="2" s="1"/>
  <c r="J29" i="1"/>
  <c r="K10" i="2" s="1"/>
  <c r="J5" i="1"/>
  <c r="K4" i="2" s="1"/>
  <c r="J6" i="1"/>
  <c r="K12" i="2" s="1"/>
  <c r="J7" i="1"/>
  <c r="K3" i="2" s="1"/>
  <c r="J8" i="1"/>
  <c r="K16" i="2" s="1"/>
  <c r="J9" i="1"/>
  <c r="K73" i="2" s="1"/>
  <c r="J10" i="1"/>
  <c r="K74" i="2" s="1"/>
  <c r="J11" i="1"/>
  <c r="K75" i="2" s="1"/>
  <c r="J12" i="1"/>
  <c r="K76" i="2" s="1"/>
  <c r="J13" i="1"/>
  <c r="K77" i="2" s="1"/>
  <c r="J14" i="1"/>
  <c r="K78" i="2" s="1"/>
  <c r="J15" i="1"/>
  <c r="K79" i="2" s="1"/>
  <c r="J16" i="1"/>
  <c r="K80" i="2" s="1"/>
  <c r="J17" i="1"/>
  <c r="K81" i="2" s="1"/>
  <c r="J18" i="1"/>
  <c r="J19" i="1"/>
  <c r="K83" i="2" s="1"/>
  <c r="J20" i="1"/>
  <c r="K84" i="2" s="1"/>
  <c r="J21" i="1"/>
  <c r="K85" i="2" s="1"/>
  <c r="J22" i="1"/>
  <c r="K86" i="2" s="1"/>
  <c r="J23" i="1"/>
  <c r="K87" i="2" s="1"/>
  <c r="J24" i="1"/>
  <c r="K88" i="2" s="1"/>
  <c r="J25" i="1"/>
  <c r="K89" i="2" s="1"/>
  <c r="J4" i="1"/>
  <c r="K34" i="2" s="1"/>
  <c r="H4" i="1"/>
  <c r="J34" i="2"/>
  <c r="J4" i="2"/>
  <c r="J12" i="2"/>
  <c r="J3" i="2"/>
  <c r="J16" i="2"/>
  <c r="J73" i="2"/>
  <c r="J74" i="2"/>
  <c r="J75" i="2"/>
  <c r="J76" i="2"/>
  <c r="J77" i="2"/>
  <c r="J78" i="2"/>
  <c r="J79" i="2"/>
  <c r="J80" i="2"/>
  <c r="J81" i="2"/>
  <c r="J82" i="2"/>
  <c r="K82" i="2"/>
  <c r="J83" i="2"/>
  <c r="J84" i="2"/>
  <c r="J85" i="2"/>
  <c r="J86" i="2"/>
  <c r="J87" i="2"/>
  <c r="J88" i="2"/>
  <c r="J89" i="2"/>
  <c r="J10" i="2"/>
  <c r="J11" i="2"/>
  <c r="J22" i="2"/>
  <c r="J68" i="2"/>
  <c r="J45" i="2"/>
  <c r="J90" i="2"/>
  <c r="J40" i="2"/>
  <c r="J62" i="2"/>
  <c r="J41" i="2"/>
  <c r="J37" i="2"/>
  <c r="J61" i="2"/>
  <c r="J69" i="2"/>
  <c r="J25" i="2"/>
  <c r="J51" i="2"/>
  <c r="J53" i="2"/>
  <c r="J49" i="2"/>
  <c r="J66" i="2"/>
  <c r="J55" i="2"/>
  <c r="J31" i="2"/>
  <c r="K31" i="2"/>
  <c r="J13" i="2"/>
  <c r="J47" i="2"/>
  <c r="J6" i="2"/>
  <c r="J14" i="2"/>
  <c r="K14" i="2"/>
  <c r="J17" i="2"/>
  <c r="J28" i="2"/>
  <c r="J24" i="2"/>
  <c r="J21" i="2"/>
  <c r="J46" i="2"/>
  <c r="J29" i="2"/>
  <c r="J8" i="2"/>
  <c r="J9" i="2"/>
  <c r="J63" i="2"/>
  <c r="J27" i="2"/>
  <c r="J19" i="2"/>
  <c r="J52" i="2"/>
  <c r="J26" i="2"/>
  <c r="J7" i="2"/>
  <c r="J30" i="2"/>
  <c r="J23" i="2"/>
  <c r="J32" i="2"/>
  <c r="J56" i="2"/>
  <c r="K56" i="2"/>
  <c r="J57" i="2"/>
  <c r="J91" i="2"/>
  <c r="J92" i="2"/>
  <c r="J93" i="2"/>
  <c r="J94" i="2"/>
  <c r="J95" i="2"/>
  <c r="J96" i="2"/>
  <c r="J5" i="2"/>
  <c r="J70" i="2"/>
  <c r="J38" i="2"/>
  <c r="J71" i="2"/>
  <c r="J64" i="2"/>
  <c r="J72" i="2"/>
  <c r="J20" i="2"/>
  <c r="J33" i="2"/>
  <c r="J42" i="2"/>
  <c r="J43" i="2"/>
  <c r="J48" i="2"/>
  <c r="J60" i="2"/>
  <c r="J18" i="2"/>
  <c r="J36" i="2"/>
  <c r="J59" i="2"/>
  <c r="J58" i="2"/>
  <c r="J67" i="2"/>
  <c r="J65" i="2"/>
  <c r="J50" i="2"/>
  <c r="J35" i="2"/>
  <c r="J39" i="2"/>
  <c r="J44" i="2"/>
  <c r="J54" i="2"/>
  <c r="J15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K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K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K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15" i="2"/>
  <c r="N54" i="2"/>
  <c r="N44" i="2"/>
  <c r="N39" i="2"/>
  <c r="N35" i="2"/>
  <c r="N50" i="2"/>
  <c r="N65" i="2"/>
  <c r="N67" i="2"/>
  <c r="N58" i="2"/>
  <c r="N59" i="2"/>
  <c r="N36" i="2"/>
  <c r="N18" i="2"/>
  <c r="N60" i="2"/>
  <c r="N48" i="2"/>
  <c r="N43" i="2"/>
  <c r="N42" i="2"/>
  <c r="N33" i="2"/>
  <c r="N20" i="2"/>
  <c r="N72" i="2"/>
  <c r="N64" i="2"/>
  <c r="N71" i="2"/>
  <c r="N38" i="2"/>
  <c r="N70" i="2"/>
  <c r="N5" i="2"/>
  <c r="N96" i="2"/>
  <c r="N95" i="2"/>
  <c r="N94" i="2"/>
  <c r="N93" i="2"/>
  <c r="N92" i="2"/>
  <c r="N91" i="2"/>
  <c r="N57" i="2"/>
  <c r="N56" i="2"/>
  <c r="N32" i="2"/>
  <c r="N23" i="2"/>
  <c r="N30" i="2"/>
  <c r="N7" i="2"/>
  <c r="N26" i="2"/>
  <c r="N52" i="2"/>
  <c r="N19" i="2"/>
  <c r="N27" i="2"/>
  <c r="N63" i="2"/>
  <c r="N9" i="2"/>
  <c r="N8" i="2"/>
  <c r="N29" i="2"/>
  <c r="N46" i="2"/>
  <c r="N21" i="2"/>
  <c r="N24" i="2"/>
  <c r="N28" i="2"/>
  <c r="N17" i="2"/>
  <c r="N14" i="2"/>
  <c r="N6" i="2"/>
  <c r="N47" i="2"/>
  <c r="N13" i="2"/>
  <c r="N31" i="2"/>
  <c r="N55" i="2"/>
  <c r="N66" i="2"/>
  <c r="N49" i="2"/>
  <c r="N53" i="2"/>
  <c r="N51" i="2"/>
  <c r="N25" i="2"/>
  <c r="N69" i="2"/>
  <c r="N61" i="2"/>
  <c r="N37" i="2"/>
  <c r="N41" i="2"/>
  <c r="N62" i="2"/>
  <c r="N40" i="2"/>
  <c r="N90" i="2"/>
  <c r="N45" i="2"/>
  <c r="N68" i="2"/>
  <c r="N22" i="2"/>
  <c r="N11" i="2"/>
  <c r="N10" i="2"/>
  <c r="N34" i="2"/>
  <c r="N4" i="2"/>
  <c r="N12" i="2"/>
  <c r="N3" i="2"/>
  <c r="N16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G109" i="2"/>
  <c r="H169" i="1"/>
  <c r="I109" i="2" s="1"/>
  <c r="D170" i="1"/>
  <c r="E110" i="2" s="1"/>
  <c r="H170" i="1"/>
  <c r="I110" i="2" s="1"/>
  <c r="D171" i="1"/>
  <c r="E111" i="2" s="1"/>
  <c r="H171" i="1"/>
  <c r="I111" i="2" s="1"/>
  <c r="D172" i="1"/>
  <c r="E112" i="2" s="1"/>
  <c r="G112" i="2"/>
  <c r="H172" i="1"/>
  <c r="I112" i="2" s="1"/>
  <c r="D173" i="1"/>
  <c r="E113" i="2" s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50" i="2"/>
  <c r="C50" i="2"/>
  <c r="D50" i="2"/>
  <c r="F50" i="2"/>
  <c r="H50" i="2"/>
  <c r="B35" i="2"/>
  <c r="C35" i="2"/>
  <c r="D35" i="2"/>
  <c r="F35" i="2"/>
  <c r="H35" i="2"/>
  <c r="B39" i="2"/>
  <c r="C39" i="2"/>
  <c r="D39" i="2"/>
  <c r="F39" i="2"/>
  <c r="H39" i="2"/>
  <c r="B44" i="2"/>
  <c r="C44" i="2"/>
  <c r="D44" i="2"/>
  <c r="F44" i="2"/>
  <c r="H44" i="2"/>
  <c r="B54" i="2"/>
  <c r="C54" i="2"/>
  <c r="D54" i="2"/>
  <c r="F54" i="2"/>
  <c r="H54" i="2"/>
  <c r="B15" i="2"/>
  <c r="C15" i="2"/>
  <c r="D15" i="2"/>
  <c r="F15" i="2"/>
  <c r="H15" i="2"/>
  <c r="B18" i="2"/>
  <c r="C18" i="2"/>
  <c r="D18" i="2"/>
  <c r="F18" i="2"/>
  <c r="H18" i="2"/>
  <c r="B36" i="2"/>
  <c r="C36" i="2"/>
  <c r="D36" i="2"/>
  <c r="F36" i="2"/>
  <c r="H36" i="2"/>
  <c r="B59" i="2"/>
  <c r="C59" i="2"/>
  <c r="D59" i="2"/>
  <c r="F59" i="2"/>
  <c r="H59" i="2"/>
  <c r="B58" i="2"/>
  <c r="C58" i="2"/>
  <c r="D58" i="2"/>
  <c r="F58" i="2"/>
  <c r="H58" i="2"/>
  <c r="B67" i="2"/>
  <c r="C67" i="2"/>
  <c r="D67" i="2"/>
  <c r="F67" i="2"/>
  <c r="H67" i="2"/>
  <c r="B65" i="2"/>
  <c r="C65" i="2"/>
  <c r="D65" i="2"/>
  <c r="F65" i="2"/>
  <c r="H65" i="2"/>
  <c r="B20" i="2"/>
  <c r="C20" i="2"/>
  <c r="D20" i="2"/>
  <c r="F20" i="2"/>
  <c r="H20" i="2"/>
  <c r="B33" i="2"/>
  <c r="C33" i="2"/>
  <c r="D33" i="2"/>
  <c r="F33" i="2"/>
  <c r="H33" i="2"/>
  <c r="B42" i="2"/>
  <c r="C42" i="2"/>
  <c r="D42" i="2"/>
  <c r="F42" i="2"/>
  <c r="H42" i="2"/>
  <c r="B43" i="2"/>
  <c r="C43" i="2"/>
  <c r="D43" i="2"/>
  <c r="F43" i="2"/>
  <c r="H43" i="2"/>
  <c r="B48" i="2"/>
  <c r="C48" i="2"/>
  <c r="D48" i="2"/>
  <c r="F48" i="2"/>
  <c r="H48" i="2"/>
  <c r="B60" i="2"/>
  <c r="C60" i="2"/>
  <c r="D60" i="2"/>
  <c r="F60" i="2"/>
  <c r="H60" i="2"/>
  <c r="B5" i="2"/>
  <c r="C5" i="2"/>
  <c r="D5" i="2"/>
  <c r="F5" i="2"/>
  <c r="H5" i="2"/>
  <c r="B70" i="2"/>
  <c r="C70" i="2"/>
  <c r="D70" i="2"/>
  <c r="F70" i="2"/>
  <c r="H70" i="2"/>
  <c r="B38" i="2"/>
  <c r="C38" i="2"/>
  <c r="D38" i="2"/>
  <c r="F38" i="2"/>
  <c r="H38" i="2"/>
  <c r="B71" i="2"/>
  <c r="C71" i="2"/>
  <c r="D71" i="2"/>
  <c r="F71" i="2"/>
  <c r="H71" i="2"/>
  <c r="B64" i="2"/>
  <c r="C64" i="2"/>
  <c r="D64" i="2"/>
  <c r="F64" i="2"/>
  <c r="H64" i="2"/>
  <c r="B72" i="2"/>
  <c r="C72" i="2"/>
  <c r="D72" i="2"/>
  <c r="F72" i="2"/>
  <c r="H7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7" i="2"/>
  <c r="C7" i="2"/>
  <c r="D7" i="2"/>
  <c r="F7" i="2"/>
  <c r="H7" i="2"/>
  <c r="B30" i="2"/>
  <c r="C30" i="2"/>
  <c r="D30" i="2"/>
  <c r="F30" i="2"/>
  <c r="H30" i="2"/>
  <c r="B23" i="2"/>
  <c r="C23" i="2"/>
  <c r="D23" i="2"/>
  <c r="F23" i="2"/>
  <c r="H23" i="2"/>
  <c r="B32" i="2"/>
  <c r="C32" i="2"/>
  <c r="D32" i="2"/>
  <c r="F32" i="2"/>
  <c r="H32" i="2"/>
  <c r="B56" i="2"/>
  <c r="C56" i="2"/>
  <c r="D56" i="2"/>
  <c r="F56" i="2"/>
  <c r="H56" i="2"/>
  <c r="B57" i="2"/>
  <c r="C57" i="2"/>
  <c r="D57" i="2"/>
  <c r="F57" i="2"/>
  <c r="H57" i="2"/>
  <c r="B9" i="2"/>
  <c r="C9" i="2"/>
  <c r="D9" i="2"/>
  <c r="F9" i="2"/>
  <c r="H9" i="2"/>
  <c r="B63" i="2"/>
  <c r="C63" i="2"/>
  <c r="D63" i="2"/>
  <c r="F63" i="2"/>
  <c r="H63" i="2"/>
  <c r="B27" i="2"/>
  <c r="C27" i="2"/>
  <c r="D27" i="2"/>
  <c r="F27" i="2"/>
  <c r="H27" i="2"/>
  <c r="B19" i="2"/>
  <c r="C19" i="2"/>
  <c r="D19" i="2"/>
  <c r="F19" i="2"/>
  <c r="H19" i="2"/>
  <c r="B52" i="2"/>
  <c r="C52" i="2"/>
  <c r="D52" i="2"/>
  <c r="F52" i="2"/>
  <c r="H52" i="2"/>
  <c r="B26" i="2"/>
  <c r="C26" i="2"/>
  <c r="D26" i="2"/>
  <c r="F26" i="2"/>
  <c r="H26" i="2"/>
  <c r="B28" i="2"/>
  <c r="C28" i="2"/>
  <c r="D28" i="2"/>
  <c r="F28" i="2"/>
  <c r="H28" i="2"/>
  <c r="B24" i="2"/>
  <c r="C24" i="2"/>
  <c r="D24" i="2"/>
  <c r="F24" i="2"/>
  <c r="H24" i="2"/>
  <c r="B21" i="2"/>
  <c r="C21" i="2"/>
  <c r="D21" i="2"/>
  <c r="F21" i="2"/>
  <c r="H21" i="2"/>
  <c r="B46" i="2"/>
  <c r="C46" i="2"/>
  <c r="D46" i="2"/>
  <c r="F46" i="2"/>
  <c r="H46" i="2"/>
  <c r="B29" i="2"/>
  <c r="C29" i="2"/>
  <c r="D29" i="2"/>
  <c r="F29" i="2"/>
  <c r="H29" i="2"/>
  <c r="B8" i="2"/>
  <c r="C8" i="2"/>
  <c r="D8" i="2"/>
  <c r="F8" i="2"/>
  <c r="H8" i="2"/>
  <c r="B31" i="2"/>
  <c r="C31" i="2"/>
  <c r="D31" i="2"/>
  <c r="F31" i="2"/>
  <c r="H31" i="2"/>
  <c r="B13" i="2"/>
  <c r="C13" i="2"/>
  <c r="D13" i="2"/>
  <c r="F13" i="2"/>
  <c r="H13" i="2"/>
  <c r="B47" i="2"/>
  <c r="C47" i="2"/>
  <c r="D47" i="2"/>
  <c r="F47" i="2"/>
  <c r="H47" i="2"/>
  <c r="B6" i="2"/>
  <c r="C6" i="2"/>
  <c r="D6" i="2"/>
  <c r="F6" i="2"/>
  <c r="H6" i="2"/>
  <c r="B14" i="2"/>
  <c r="C14" i="2"/>
  <c r="D14" i="2"/>
  <c r="F14" i="2"/>
  <c r="H14" i="2"/>
  <c r="B17" i="2"/>
  <c r="C17" i="2"/>
  <c r="D17" i="2"/>
  <c r="F17" i="2"/>
  <c r="H17" i="2"/>
  <c r="B25" i="2"/>
  <c r="C25" i="2"/>
  <c r="D25" i="2"/>
  <c r="F25" i="2"/>
  <c r="H25" i="2"/>
  <c r="B51" i="2"/>
  <c r="C51" i="2"/>
  <c r="D51" i="2"/>
  <c r="F51" i="2"/>
  <c r="H51" i="2"/>
  <c r="B53" i="2"/>
  <c r="C53" i="2"/>
  <c r="D53" i="2"/>
  <c r="F53" i="2"/>
  <c r="H53" i="2"/>
  <c r="B49" i="2"/>
  <c r="C49" i="2"/>
  <c r="D49" i="2"/>
  <c r="F49" i="2"/>
  <c r="H49" i="2"/>
  <c r="B66" i="2"/>
  <c r="C66" i="2"/>
  <c r="D66" i="2"/>
  <c r="F66" i="2"/>
  <c r="H66" i="2"/>
  <c r="B55" i="2"/>
  <c r="C55" i="2"/>
  <c r="D55" i="2"/>
  <c r="F55" i="2"/>
  <c r="H55" i="2"/>
  <c r="B40" i="2"/>
  <c r="C40" i="2"/>
  <c r="D40" i="2"/>
  <c r="F40" i="2"/>
  <c r="H40" i="2"/>
  <c r="B62" i="2"/>
  <c r="C62" i="2"/>
  <c r="D62" i="2"/>
  <c r="F62" i="2"/>
  <c r="H62" i="2"/>
  <c r="B41" i="2"/>
  <c r="C41" i="2"/>
  <c r="D41" i="2"/>
  <c r="F41" i="2"/>
  <c r="H41" i="2"/>
  <c r="B37" i="2"/>
  <c r="C37" i="2"/>
  <c r="D37" i="2"/>
  <c r="F37" i="2"/>
  <c r="H37" i="2"/>
  <c r="B61" i="2"/>
  <c r="C61" i="2"/>
  <c r="D61" i="2"/>
  <c r="F61" i="2"/>
  <c r="H61" i="2"/>
  <c r="B69" i="2"/>
  <c r="C69" i="2"/>
  <c r="D69" i="2"/>
  <c r="F69" i="2"/>
  <c r="H69" i="2"/>
  <c r="B10" i="2"/>
  <c r="C10" i="2"/>
  <c r="D10" i="2"/>
  <c r="F10" i="2"/>
  <c r="H10" i="2"/>
  <c r="B11" i="2"/>
  <c r="C11" i="2"/>
  <c r="D11" i="2"/>
  <c r="F11" i="2"/>
  <c r="H11" i="2"/>
  <c r="B22" i="2"/>
  <c r="C22" i="2"/>
  <c r="D22" i="2"/>
  <c r="F22" i="2"/>
  <c r="H22" i="2"/>
  <c r="B68" i="2"/>
  <c r="C68" i="2"/>
  <c r="D68" i="2"/>
  <c r="F68" i="2"/>
  <c r="H68" i="2"/>
  <c r="B45" i="2"/>
  <c r="C45" i="2"/>
  <c r="D45" i="2"/>
  <c r="F45" i="2"/>
  <c r="H45" i="2"/>
  <c r="B90" i="2"/>
  <c r="C90" i="2"/>
  <c r="D90" i="2"/>
  <c r="F90" i="2"/>
  <c r="H90" i="2"/>
  <c r="B34" i="2"/>
  <c r="C34" i="2"/>
  <c r="D34" i="2"/>
  <c r="F34" i="2"/>
  <c r="H34" i="2"/>
  <c r="B4" i="2"/>
  <c r="C4" i="2"/>
  <c r="D4" i="2"/>
  <c r="F4" i="2"/>
  <c r="H4" i="2"/>
  <c r="B12" i="2"/>
  <c r="C12" i="2"/>
  <c r="D12" i="2"/>
  <c r="F12" i="2"/>
  <c r="H12" i="2"/>
  <c r="B3" i="2"/>
  <c r="C3" i="2"/>
  <c r="D3" i="2"/>
  <c r="F3" i="2"/>
  <c r="H3" i="2"/>
  <c r="B16" i="2"/>
  <c r="C16" i="2"/>
  <c r="D16" i="2"/>
  <c r="F16" i="2"/>
  <c r="H16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E108" i="2" s="1"/>
  <c r="H163" i="1"/>
  <c r="I107" i="2" s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H154" i="1"/>
  <c r="I102" i="2" s="1"/>
  <c r="G102" i="2"/>
  <c r="D154" i="1"/>
  <c r="E102" i="2" s="1"/>
  <c r="H153" i="1"/>
  <c r="I101" i="2" s="1"/>
  <c r="G101" i="2"/>
  <c r="D153" i="1"/>
  <c r="E101" i="2" s="1"/>
  <c r="H152" i="1"/>
  <c r="G100" i="2"/>
  <c r="D152" i="1"/>
  <c r="E100" i="2" s="1"/>
  <c r="H151" i="1"/>
  <c r="I99" i="2" s="1"/>
  <c r="G99" i="2"/>
  <c r="D151" i="1"/>
  <c r="E99" i="2" s="1"/>
  <c r="H150" i="1"/>
  <c r="I98" i="2" s="1"/>
  <c r="G98" i="2"/>
  <c r="D150" i="1"/>
  <c r="E98" i="2" s="1"/>
  <c r="H149" i="1"/>
  <c r="I97" i="2" s="1"/>
  <c r="G97" i="2"/>
  <c r="D149" i="1"/>
  <c r="H144" i="1"/>
  <c r="I15" i="2" s="1"/>
  <c r="D144" i="1"/>
  <c r="E15" i="2" s="1"/>
  <c r="H143" i="1"/>
  <c r="I54" i="2" s="1"/>
  <c r="D143" i="1"/>
  <c r="E54" i="2" s="1"/>
  <c r="H142" i="1"/>
  <c r="I44" i="2" s="1"/>
  <c r="G44" i="2"/>
  <c r="D142" i="1"/>
  <c r="E44" i="2" s="1"/>
  <c r="H141" i="1"/>
  <c r="I39" i="2" s="1"/>
  <c r="D141" i="1"/>
  <c r="E39" i="2" s="1"/>
  <c r="H140" i="1"/>
  <c r="I35" i="2" s="1"/>
  <c r="D140" i="1"/>
  <c r="E35" i="2" s="1"/>
  <c r="H139" i="1"/>
  <c r="I50" i="2" s="1"/>
  <c r="G50" i="2"/>
  <c r="D139" i="1"/>
  <c r="H134" i="1"/>
  <c r="I65" i="2" s="1"/>
  <c r="G65" i="2"/>
  <c r="D134" i="1"/>
  <c r="H133" i="1"/>
  <c r="I67" i="2" s="1"/>
  <c r="G67" i="2"/>
  <c r="D133" i="1"/>
  <c r="H132" i="1"/>
  <c r="I58" i="2" s="1"/>
  <c r="G58" i="2"/>
  <c r="D132" i="1"/>
  <c r="H131" i="1"/>
  <c r="I59" i="2" s="1"/>
  <c r="G59" i="2"/>
  <c r="D131" i="1"/>
  <c r="H130" i="1"/>
  <c r="I36" i="2" s="1"/>
  <c r="G36" i="2"/>
  <c r="D130" i="1"/>
  <c r="H129" i="1"/>
  <c r="I18" i="2" s="1"/>
  <c r="G18" i="2"/>
  <c r="D129" i="1"/>
  <c r="H124" i="1"/>
  <c r="I60" i="2" s="1"/>
  <c r="G60" i="2"/>
  <c r="D124" i="1"/>
  <c r="H123" i="1"/>
  <c r="I48" i="2" s="1"/>
  <c r="G48" i="2"/>
  <c r="D123" i="1"/>
  <c r="H122" i="1"/>
  <c r="I43" i="2" s="1"/>
  <c r="G43" i="2"/>
  <c r="D122" i="1"/>
  <c r="H121" i="1"/>
  <c r="I42" i="2" s="1"/>
  <c r="G42" i="2"/>
  <c r="D121" i="1"/>
  <c r="H120" i="1"/>
  <c r="I33" i="2" s="1"/>
  <c r="G33" i="2"/>
  <c r="D120" i="1"/>
  <c r="H119" i="1"/>
  <c r="I20" i="2" s="1"/>
  <c r="G20" i="2"/>
  <c r="D119" i="1"/>
  <c r="H114" i="1"/>
  <c r="I72" i="2" s="1"/>
  <c r="G72" i="2"/>
  <c r="D114" i="1"/>
  <c r="H113" i="1"/>
  <c r="I64" i="2" s="1"/>
  <c r="G64" i="2"/>
  <c r="D113" i="1"/>
  <c r="H112" i="1"/>
  <c r="I71" i="2" s="1"/>
  <c r="G71" i="2"/>
  <c r="D112" i="1"/>
  <c r="H111" i="1"/>
  <c r="I38" i="2" s="1"/>
  <c r="G38" i="2"/>
  <c r="D111" i="1"/>
  <c r="H110" i="1"/>
  <c r="I70" i="2" s="1"/>
  <c r="G70" i="2"/>
  <c r="D110" i="1"/>
  <c r="H109" i="1"/>
  <c r="I5" i="2" s="1"/>
  <c r="G5" i="2"/>
  <c r="D109" i="1"/>
  <c r="H104" i="1"/>
  <c r="I96" i="2" s="1"/>
  <c r="G96" i="2"/>
  <c r="D104" i="1"/>
  <c r="H103" i="1"/>
  <c r="I95" i="2" s="1"/>
  <c r="G95" i="2"/>
  <c r="D103" i="1"/>
  <c r="H102" i="1"/>
  <c r="I94" i="2" s="1"/>
  <c r="G94" i="2"/>
  <c r="D102" i="1"/>
  <c r="H101" i="1"/>
  <c r="I93" i="2" s="1"/>
  <c r="G93" i="2"/>
  <c r="D101" i="1"/>
  <c r="H100" i="1"/>
  <c r="I92" i="2" s="1"/>
  <c r="G92" i="2"/>
  <c r="D100" i="1"/>
  <c r="H99" i="1"/>
  <c r="I91" i="2" s="1"/>
  <c r="G91" i="2"/>
  <c r="D99" i="1"/>
  <c r="E91" i="2" s="1"/>
  <c r="H94" i="1"/>
  <c r="I57" i="2" s="1"/>
  <c r="D94" i="1"/>
  <c r="E57" i="2" s="1"/>
  <c r="H93" i="1"/>
  <c r="I56" i="2" s="1"/>
  <c r="D93" i="1"/>
  <c r="E56" i="2" s="1"/>
  <c r="H92" i="1"/>
  <c r="I32" i="2" s="1"/>
  <c r="D92" i="1"/>
  <c r="H91" i="1"/>
  <c r="I23" i="2" s="1"/>
  <c r="G23" i="2"/>
  <c r="D91" i="1"/>
  <c r="E23" i="2" s="1"/>
  <c r="H90" i="1"/>
  <c r="I30" i="2" s="1"/>
  <c r="D90" i="1"/>
  <c r="E30" i="2" s="1"/>
  <c r="H89" i="1"/>
  <c r="G7" i="2"/>
  <c r="D89" i="1"/>
  <c r="E7" i="2" s="1"/>
  <c r="H84" i="1"/>
  <c r="I26" i="2" s="1"/>
  <c r="G26" i="2"/>
  <c r="D84" i="1"/>
  <c r="E26" i="2" s="1"/>
  <c r="H83" i="1"/>
  <c r="I52" i="2" s="1"/>
  <c r="D83" i="1"/>
  <c r="E52" i="2" s="1"/>
  <c r="H82" i="1"/>
  <c r="I19" i="2" s="1"/>
  <c r="G19" i="2"/>
  <c r="D82" i="1"/>
  <c r="E19" i="2" s="1"/>
  <c r="H81" i="1"/>
  <c r="I27" i="2" s="1"/>
  <c r="D81" i="1"/>
  <c r="E27" i="2" s="1"/>
  <c r="H80" i="1"/>
  <c r="I63" i="2" s="1"/>
  <c r="G63" i="2"/>
  <c r="D80" i="1"/>
  <c r="E63" i="2" s="1"/>
  <c r="H79" i="1"/>
  <c r="I9" i="2" s="1"/>
  <c r="G9" i="2"/>
  <c r="D79" i="1"/>
  <c r="H74" i="1"/>
  <c r="I8" i="2" s="1"/>
  <c r="G8" i="2"/>
  <c r="D74" i="1"/>
  <c r="H73" i="1"/>
  <c r="I29" i="2" s="1"/>
  <c r="G29" i="2"/>
  <c r="D73" i="1"/>
  <c r="H72" i="1"/>
  <c r="I46" i="2" s="1"/>
  <c r="G46" i="2"/>
  <c r="D72" i="1"/>
  <c r="H71" i="1"/>
  <c r="I21" i="2" s="1"/>
  <c r="G21" i="2"/>
  <c r="D71" i="1"/>
  <c r="H70" i="1"/>
  <c r="I24" i="2" s="1"/>
  <c r="G24" i="2"/>
  <c r="D70" i="1"/>
  <c r="H69" i="1"/>
  <c r="I28" i="2" s="1"/>
  <c r="G28" i="2"/>
  <c r="D69" i="1"/>
  <c r="H64" i="1"/>
  <c r="I17" i="2" s="1"/>
  <c r="D64" i="1"/>
  <c r="H63" i="1"/>
  <c r="I14" i="2" s="1"/>
  <c r="G14" i="2"/>
  <c r="D63" i="1"/>
  <c r="E14" i="2" s="1"/>
  <c r="H62" i="1"/>
  <c r="I6" i="2" s="1"/>
  <c r="D62" i="1"/>
  <c r="E6" i="2" s="1"/>
  <c r="H61" i="1"/>
  <c r="I47" i="2" s="1"/>
  <c r="D61" i="1"/>
  <c r="E47" i="2" s="1"/>
  <c r="H60" i="1"/>
  <c r="I13" i="2" s="1"/>
  <c r="D60" i="1"/>
  <c r="E13" i="2" s="1"/>
  <c r="H59" i="1"/>
  <c r="G31" i="2"/>
  <c r="D59" i="1"/>
  <c r="E31" i="2" s="1"/>
  <c r="H54" i="1"/>
  <c r="I55" i="2" s="1"/>
  <c r="G55" i="2"/>
  <c r="D54" i="1"/>
  <c r="E55" i="2" s="1"/>
  <c r="H53" i="1"/>
  <c r="I66" i="2" s="1"/>
  <c r="D53" i="1"/>
  <c r="E66" i="2" s="1"/>
  <c r="H52" i="1"/>
  <c r="I49" i="2" s="1"/>
  <c r="G49" i="2"/>
  <c r="D52" i="1"/>
  <c r="E49" i="2" s="1"/>
  <c r="H51" i="1"/>
  <c r="I53" i="2" s="1"/>
  <c r="D51" i="1"/>
  <c r="E53" i="2" s="1"/>
  <c r="H50" i="1"/>
  <c r="I51" i="2" s="1"/>
  <c r="G51" i="2"/>
  <c r="D50" i="1"/>
  <c r="E51" i="2" s="1"/>
  <c r="H49" i="1"/>
  <c r="G25" i="2"/>
  <c r="D49" i="1"/>
  <c r="E25" i="2" s="1"/>
  <c r="H44" i="1"/>
  <c r="I69" i="2" s="1"/>
  <c r="G69" i="2"/>
  <c r="D44" i="1"/>
  <c r="E69" i="2" s="1"/>
  <c r="H43" i="1"/>
  <c r="I61" i="2" s="1"/>
  <c r="G61" i="2"/>
  <c r="D43" i="1"/>
  <c r="H42" i="1"/>
  <c r="I37" i="2" s="1"/>
  <c r="G37" i="2"/>
  <c r="D42" i="1"/>
  <c r="H41" i="1"/>
  <c r="I41" i="2" s="1"/>
  <c r="G41" i="2"/>
  <c r="D41" i="1"/>
  <c r="H40" i="1"/>
  <c r="I62" i="2" s="1"/>
  <c r="G62" i="2"/>
  <c r="D40" i="1"/>
  <c r="H39" i="1"/>
  <c r="I40" i="2" s="1"/>
  <c r="G40" i="2"/>
  <c r="D39" i="1"/>
  <c r="K213" i="1" l="1"/>
  <c r="L137" i="2" s="1"/>
  <c r="K41" i="1"/>
  <c r="L41" i="2" s="1"/>
  <c r="K139" i="1"/>
  <c r="L50" i="2" s="1"/>
  <c r="K181" i="1"/>
  <c r="L117" i="2" s="1"/>
  <c r="K240" i="1"/>
  <c r="L152" i="2" s="1"/>
  <c r="K244" i="1"/>
  <c r="L156" i="2" s="1"/>
  <c r="K174" i="1"/>
  <c r="L114" i="2" s="1"/>
  <c r="K171" i="1"/>
  <c r="L111" i="2" s="1"/>
  <c r="K40" i="1"/>
  <c r="L62" i="2" s="1"/>
  <c r="K104" i="1"/>
  <c r="L96" i="2" s="1"/>
  <c r="K132" i="1"/>
  <c r="L58" i="2" s="1"/>
  <c r="K190" i="1"/>
  <c r="L122" i="2" s="1"/>
  <c r="K194" i="1"/>
  <c r="L126" i="2" s="1"/>
  <c r="K202" i="1"/>
  <c r="L130" i="2" s="1"/>
  <c r="K141" i="1"/>
  <c r="L39" i="2" s="1"/>
  <c r="K242" i="1"/>
  <c r="L154" i="2" s="1"/>
  <c r="K230" i="1"/>
  <c r="L146" i="2" s="1"/>
  <c r="K234" i="1"/>
  <c r="L150" i="2" s="1"/>
  <c r="K229" i="1"/>
  <c r="K233" i="1"/>
  <c r="L149" i="2" s="1"/>
  <c r="K221" i="1"/>
  <c r="L141" i="2" s="1"/>
  <c r="K223" i="1"/>
  <c r="L143" i="2" s="1"/>
  <c r="K210" i="1"/>
  <c r="L134" i="2" s="1"/>
  <c r="K214" i="1"/>
  <c r="K200" i="1"/>
  <c r="L128" i="2" s="1"/>
  <c r="K204" i="1"/>
  <c r="L132" i="2" s="1"/>
  <c r="K192" i="1"/>
  <c r="L124" i="2" s="1"/>
  <c r="K182" i="1"/>
  <c r="L118" i="2" s="1"/>
  <c r="K172" i="1"/>
  <c r="L112" i="2" s="1"/>
  <c r="K159" i="1"/>
  <c r="K149" i="1"/>
  <c r="K129" i="1"/>
  <c r="K133" i="1"/>
  <c r="L67" i="2" s="1"/>
  <c r="K122" i="1"/>
  <c r="L43" i="2" s="1"/>
  <c r="K110" i="1"/>
  <c r="L70" i="2" s="1"/>
  <c r="K114" i="1"/>
  <c r="L72" i="2" s="1"/>
  <c r="K109" i="1"/>
  <c r="K113" i="1"/>
  <c r="L64" i="2" s="1"/>
  <c r="K102" i="1"/>
  <c r="L94" i="2" s="1"/>
  <c r="K92" i="1"/>
  <c r="L32" i="2" s="1"/>
  <c r="K82" i="1"/>
  <c r="L19" i="2" s="1"/>
  <c r="K70" i="1"/>
  <c r="L24" i="2" s="1"/>
  <c r="K74" i="1"/>
  <c r="L8" i="2" s="1"/>
  <c r="K69" i="1"/>
  <c r="L28" i="2" s="1"/>
  <c r="K73" i="1"/>
  <c r="L29" i="2" s="1"/>
  <c r="K64" i="1"/>
  <c r="L17" i="2" s="1"/>
  <c r="K42" i="1"/>
  <c r="L37" i="2" s="1"/>
  <c r="K239" i="1"/>
  <c r="K243" i="1"/>
  <c r="L155" i="2" s="1"/>
  <c r="K241" i="1"/>
  <c r="L153" i="2" s="1"/>
  <c r="K232" i="1"/>
  <c r="L148" i="2" s="1"/>
  <c r="K231" i="1"/>
  <c r="L147" i="2" s="1"/>
  <c r="K220" i="1"/>
  <c r="K224" i="1"/>
  <c r="L144" i="2" s="1"/>
  <c r="K219" i="1"/>
  <c r="K222" i="1"/>
  <c r="L142" i="2" s="1"/>
  <c r="K209" i="1"/>
  <c r="K212" i="1"/>
  <c r="L136" i="2" s="1"/>
  <c r="K211" i="1"/>
  <c r="L135" i="2" s="1"/>
  <c r="K201" i="1"/>
  <c r="L129" i="2" s="1"/>
  <c r="K199" i="1"/>
  <c r="K203" i="1"/>
  <c r="L131" i="2" s="1"/>
  <c r="K193" i="1"/>
  <c r="L125" i="2" s="1"/>
  <c r="K191" i="1"/>
  <c r="L123" i="2" s="1"/>
  <c r="K189" i="1"/>
  <c r="K179" i="1"/>
  <c r="K180" i="1"/>
  <c r="L116" i="2" s="1"/>
  <c r="K184" i="1"/>
  <c r="L120" i="2" s="1"/>
  <c r="K183" i="1"/>
  <c r="K160" i="1"/>
  <c r="L104" i="2" s="1"/>
  <c r="K164" i="1"/>
  <c r="L108" i="2" s="1"/>
  <c r="K131" i="1"/>
  <c r="L59" i="2" s="1"/>
  <c r="K130" i="1"/>
  <c r="L36" i="2" s="1"/>
  <c r="K134" i="1"/>
  <c r="L65" i="2" s="1"/>
  <c r="K121" i="1"/>
  <c r="L42" i="2" s="1"/>
  <c r="K119" i="1"/>
  <c r="K120" i="1"/>
  <c r="L33" i="2" s="1"/>
  <c r="K124" i="1"/>
  <c r="L60" i="2" s="1"/>
  <c r="K123" i="1"/>
  <c r="L48" i="2" s="1"/>
  <c r="K112" i="1"/>
  <c r="L71" i="2" s="1"/>
  <c r="K111" i="1"/>
  <c r="L38" i="2" s="1"/>
  <c r="K103" i="1"/>
  <c r="L95" i="2" s="1"/>
  <c r="K100" i="1"/>
  <c r="L92" i="2" s="1"/>
  <c r="K101" i="1"/>
  <c r="L93" i="2" s="1"/>
  <c r="K79" i="1"/>
  <c r="L9" i="2" s="1"/>
  <c r="K72" i="1"/>
  <c r="L46" i="2" s="1"/>
  <c r="K71" i="1"/>
  <c r="L21" i="2" s="1"/>
  <c r="K43" i="1"/>
  <c r="L61" i="2" s="1"/>
  <c r="K39" i="1"/>
  <c r="K169" i="1"/>
  <c r="K173" i="1"/>
  <c r="L113" i="2" s="1"/>
  <c r="E114" i="2"/>
  <c r="K170" i="1"/>
  <c r="L110" i="2" s="1"/>
  <c r="K161" i="1"/>
  <c r="L105" i="2" s="1"/>
  <c r="K162" i="1"/>
  <c r="L106" i="2" s="1"/>
  <c r="K163" i="1"/>
  <c r="L107" i="2" s="1"/>
  <c r="K151" i="1"/>
  <c r="L99" i="2" s="1"/>
  <c r="K152" i="1"/>
  <c r="L100" i="2" s="1"/>
  <c r="K94" i="1"/>
  <c r="L57" i="2" s="1"/>
  <c r="K90" i="1"/>
  <c r="L30" i="2" s="1"/>
  <c r="K83" i="1"/>
  <c r="L52" i="2" s="1"/>
  <c r="K60" i="1"/>
  <c r="L13" i="2" s="1"/>
  <c r="E17" i="2"/>
  <c r="K54" i="1"/>
  <c r="L55" i="2" s="1"/>
  <c r="K50" i="1"/>
  <c r="L51" i="2" s="1"/>
  <c r="K153" i="1"/>
  <c r="L101" i="2" s="1"/>
  <c r="K150" i="1"/>
  <c r="L98" i="2" s="1"/>
  <c r="K154" i="1"/>
  <c r="L102" i="2" s="1"/>
  <c r="K140" i="1"/>
  <c r="L35" i="2" s="1"/>
  <c r="K144" i="1"/>
  <c r="L15" i="2" s="1"/>
  <c r="K142" i="1"/>
  <c r="K143" i="1"/>
  <c r="L54" i="2" s="1"/>
  <c r="K99" i="1"/>
  <c r="K93" i="1"/>
  <c r="L56" i="2" s="1"/>
  <c r="K91" i="1"/>
  <c r="L23" i="2" s="1"/>
  <c r="K89" i="1"/>
  <c r="L7" i="2" s="1"/>
  <c r="E32" i="2"/>
  <c r="K80" i="1"/>
  <c r="K84" i="1"/>
  <c r="L26" i="2" s="1"/>
  <c r="K81" i="1"/>
  <c r="L27" i="2" s="1"/>
  <c r="K61" i="1"/>
  <c r="L47" i="2" s="1"/>
  <c r="K62" i="1"/>
  <c r="L6" i="2" s="1"/>
  <c r="K59" i="1"/>
  <c r="L31" i="2" s="1"/>
  <c r="K63" i="1"/>
  <c r="L14" i="2" s="1"/>
  <c r="K49" i="1"/>
  <c r="K53" i="1"/>
  <c r="L66" i="2" s="1"/>
  <c r="K51" i="1"/>
  <c r="L53" i="2" s="1"/>
  <c r="K52" i="1"/>
  <c r="L49" i="2" s="1"/>
  <c r="K44" i="1"/>
  <c r="L69" i="2" s="1"/>
  <c r="I100" i="2"/>
  <c r="G53" i="2"/>
  <c r="G17" i="2"/>
  <c r="E36" i="2"/>
  <c r="E119" i="2"/>
  <c r="E129" i="2"/>
  <c r="E134" i="2"/>
  <c r="E138" i="2"/>
  <c r="E21" i="2"/>
  <c r="E94" i="2"/>
  <c r="E33" i="2"/>
  <c r="E60" i="2"/>
  <c r="E67" i="2"/>
  <c r="E118" i="2"/>
  <c r="E123" i="2"/>
  <c r="E128" i="2"/>
  <c r="E132" i="2"/>
  <c r="E137" i="2"/>
  <c r="E142" i="2"/>
  <c r="E147" i="2"/>
  <c r="E152" i="2"/>
  <c r="E156" i="2"/>
  <c r="E62" i="2"/>
  <c r="E61" i="2"/>
  <c r="G66" i="2"/>
  <c r="I31" i="2"/>
  <c r="G6" i="2"/>
  <c r="E24" i="2"/>
  <c r="E8" i="2"/>
  <c r="E93" i="2"/>
  <c r="E70" i="2"/>
  <c r="E72" i="2"/>
  <c r="E48" i="2"/>
  <c r="E58" i="2"/>
  <c r="E117" i="2"/>
  <c r="E122" i="2"/>
  <c r="E126" i="2"/>
  <c r="E131" i="2"/>
  <c r="E136" i="2"/>
  <c r="E141" i="2"/>
  <c r="E146" i="2"/>
  <c r="E150" i="2"/>
  <c r="E155" i="2"/>
  <c r="E41" i="2"/>
  <c r="G13" i="2"/>
  <c r="E46" i="2"/>
  <c r="E95" i="2"/>
  <c r="E71" i="2"/>
  <c r="E42" i="2"/>
  <c r="E65" i="2"/>
  <c r="E124" i="2"/>
  <c r="E143" i="2"/>
  <c r="E148" i="2"/>
  <c r="E153" i="2"/>
  <c r="G27" i="2"/>
  <c r="G30" i="2"/>
  <c r="G57" i="2"/>
  <c r="E38" i="2"/>
  <c r="G54" i="2"/>
  <c r="E37" i="2"/>
  <c r="E29" i="2"/>
  <c r="G52" i="2"/>
  <c r="I7" i="2"/>
  <c r="G32" i="2"/>
  <c r="E92" i="2"/>
  <c r="E96" i="2"/>
  <c r="E64" i="2"/>
  <c r="E43" i="2"/>
  <c r="E59" i="2"/>
  <c r="G39" i="2"/>
  <c r="E97" i="2"/>
  <c r="E103" i="2"/>
  <c r="E116" i="2"/>
  <c r="E120" i="2"/>
  <c r="E125" i="2"/>
  <c r="E130" i="2"/>
  <c r="E135" i="2"/>
  <c r="E140" i="2"/>
  <c r="E144" i="2"/>
  <c r="E149" i="2"/>
  <c r="E154" i="2"/>
  <c r="I25" i="2"/>
  <c r="E28" i="2"/>
  <c r="G114" i="2"/>
  <c r="G110" i="2"/>
  <c r="E5" i="2"/>
  <c r="E20" i="2"/>
  <c r="E18" i="2"/>
  <c r="E50" i="2"/>
  <c r="G35" i="2"/>
  <c r="G15" i="2"/>
  <c r="E115" i="2"/>
  <c r="E121" i="2"/>
  <c r="E127" i="2"/>
  <c r="E133" i="2"/>
  <c r="E139" i="2"/>
  <c r="E145" i="2"/>
  <c r="E40" i="2"/>
  <c r="G47" i="2"/>
  <c r="E9" i="2"/>
  <c r="G56" i="2"/>
  <c r="G111" i="2"/>
  <c r="E151" i="2"/>
  <c r="H34" i="1"/>
  <c r="I90" i="2" s="1"/>
  <c r="H30" i="1"/>
  <c r="I11" i="2" s="1"/>
  <c r="H31" i="1"/>
  <c r="I22" i="2" s="1"/>
  <c r="H32" i="1"/>
  <c r="I68" i="2" s="1"/>
  <c r="H33" i="1"/>
  <c r="I45" i="2" s="1"/>
  <c r="H29" i="1"/>
  <c r="G11" i="2"/>
  <c r="G22" i="2"/>
  <c r="G68" i="2"/>
  <c r="G45" i="2"/>
  <c r="G90" i="2"/>
  <c r="G10" i="2"/>
  <c r="D34" i="1"/>
  <c r="D30" i="1"/>
  <c r="D31" i="1"/>
  <c r="D32" i="1"/>
  <c r="D33" i="1"/>
  <c r="D29" i="1"/>
  <c r="E10" i="2" s="1"/>
  <c r="H5" i="1"/>
  <c r="I4" i="2" s="1"/>
  <c r="H6" i="1"/>
  <c r="I12" i="2" s="1"/>
  <c r="H7" i="1"/>
  <c r="I3" i="2" s="1"/>
  <c r="H8" i="1"/>
  <c r="I16" i="2" s="1"/>
  <c r="H9" i="1"/>
  <c r="I73" i="2" s="1"/>
  <c r="H10" i="1"/>
  <c r="I74" i="2" s="1"/>
  <c r="H11" i="1"/>
  <c r="I75" i="2" s="1"/>
  <c r="H12" i="1"/>
  <c r="I76" i="2" s="1"/>
  <c r="H13" i="1"/>
  <c r="I77" i="2" s="1"/>
  <c r="H14" i="1"/>
  <c r="I78" i="2" s="1"/>
  <c r="H15" i="1"/>
  <c r="I79" i="2" s="1"/>
  <c r="H16" i="1"/>
  <c r="I80" i="2" s="1"/>
  <c r="H17" i="1"/>
  <c r="I81" i="2" s="1"/>
  <c r="H18" i="1"/>
  <c r="I82" i="2" s="1"/>
  <c r="H19" i="1"/>
  <c r="I83" i="2" s="1"/>
  <c r="H20" i="1"/>
  <c r="I84" i="2" s="1"/>
  <c r="H21" i="1"/>
  <c r="I85" i="2" s="1"/>
  <c r="H22" i="1"/>
  <c r="I86" i="2" s="1"/>
  <c r="H23" i="1"/>
  <c r="I87" i="2" s="1"/>
  <c r="H24" i="1"/>
  <c r="I88" i="2" s="1"/>
  <c r="H25" i="1"/>
  <c r="I89" i="2" s="1"/>
  <c r="I34" i="2"/>
  <c r="G4" i="2"/>
  <c r="G12" i="2"/>
  <c r="G3" i="2"/>
  <c r="G16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3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B12" i="3" l="1"/>
  <c r="B19" i="3"/>
  <c r="B20" i="3"/>
  <c r="B21" i="3"/>
  <c r="B3" i="3"/>
  <c r="E82" i="2"/>
  <c r="K18" i="1"/>
  <c r="L82" i="2" s="1"/>
  <c r="E74" i="2"/>
  <c r="K10" i="1"/>
  <c r="L74" i="2" s="1"/>
  <c r="E88" i="2"/>
  <c r="K24" i="1"/>
  <c r="L88" i="2" s="1"/>
  <c r="E84" i="2"/>
  <c r="K20" i="1"/>
  <c r="L84" i="2" s="1"/>
  <c r="E80" i="2"/>
  <c r="K16" i="1"/>
  <c r="L80" i="2" s="1"/>
  <c r="E76" i="2"/>
  <c r="K12" i="1"/>
  <c r="L76" i="2" s="1"/>
  <c r="L25" i="2"/>
  <c r="B11" i="3"/>
  <c r="M99" i="1"/>
  <c r="C14" i="3" s="1"/>
  <c r="B14" i="3"/>
  <c r="M239" i="1"/>
  <c r="C24" i="3" s="1"/>
  <c r="B17" i="3"/>
  <c r="B22" i="3"/>
  <c r="B15" i="3"/>
  <c r="M229" i="1"/>
  <c r="C23" i="3" s="1"/>
  <c r="B23" i="3"/>
  <c r="B8" i="3"/>
  <c r="E87" i="2"/>
  <c r="K23" i="1"/>
  <c r="L87" i="2" s="1"/>
  <c r="E83" i="2"/>
  <c r="K19" i="1"/>
  <c r="L83" i="2" s="1"/>
  <c r="E79" i="2"/>
  <c r="K15" i="1"/>
  <c r="L79" i="2" s="1"/>
  <c r="E75" i="2"/>
  <c r="K11" i="1"/>
  <c r="L75" i="2" s="1"/>
  <c r="B6" i="3"/>
  <c r="M199" i="1"/>
  <c r="C20" i="3" s="1"/>
  <c r="B16" i="3"/>
  <c r="E86" i="2"/>
  <c r="K22" i="1"/>
  <c r="L86" i="2" s="1"/>
  <c r="E78" i="2"/>
  <c r="K14" i="1"/>
  <c r="L78" i="2" s="1"/>
  <c r="B5" i="3"/>
  <c r="B13" i="3"/>
  <c r="E89" i="2"/>
  <c r="K25" i="1"/>
  <c r="L89" i="2" s="1"/>
  <c r="E85" i="2"/>
  <c r="K21" i="1"/>
  <c r="L85" i="2" s="1"/>
  <c r="E81" i="2"/>
  <c r="K17" i="1"/>
  <c r="L81" i="2" s="1"/>
  <c r="E77" i="2"/>
  <c r="K13" i="1"/>
  <c r="L77" i="2" s="1"/>
  <c r="B9" i="3"/>
  <c r="B24" i="3"/>
  <c r="B4" i="3"/>
  <c r="M129" i="1"/>
  <c r="C10" i="3" s="1"/>
  <c r="B10" i="3"/>
  <c r="M209" i="1"/>
  <c r="C21" i="3" s="1"/>
  <c r="M39" i="1"/>
  <c r="C12" i="3" s="1"/>
  <c r="L119" i="2"/>
  <c r="B18" i="3"/>
  <c r="E73" i="2"/>
  <c r="K9" i="1"/>
  <c r="L73" i="2" s="1"/>
  <c r="M219" i="1"/>
  <c r="C22" i="3" s="1"/>
  <c r="L138" i="2"/>
  <c r="M189" i="1"/>
  <c r="C19" i="3" s="1"/>
  <c r="M179" i="1"/>
  <c r="C18" i="3" s="1"/>
  <c r="M119" i="1"/>
  <c r="C9" i="3" s="1"/>
  <c r="M69" i="1"/>
  <c r="C4" i="3" s="1"/>
  <c r="L140" i="2"/>
  <c r="M169" i="1"/>
  <c r="C17" i="3" s="1"/>
  <c r="M159" i="1"/>
  <c r="C16" i="3" s="1"/>
  <c r="M109" i="1"/>
  <c r="C13" i="3" s="1"/>
  <c r="L109" i="2"/>
  <c r="M149" i="1"/>
  <c r="C15" i="3" s="1"/>
  <c r="M139" i="1"/>
  <c r="C8" i="3" s="1"/>
  <c r="M79" i="1"/>
  <c r="C5" i="3" s="1"/>
  <c r="L44" i="2"/>
  <c r="M89" i="1"/>
  <c r="C6" i="3" s="1"/>
  <c r="L63" i="2"/>
  <c r="M59" i="1"/>
  <c r="C3" i="3" s="1"/>
  <c r="M49" i="1"/>
  <c r="C11" i="3" s="1"/>
  <c r="E11" i="2"/>
  <c r="K30" i="1"/>
  <c r="L11" i="2" s="1"/>
  <c r="E45" i="2"/>
  <c r="K33" i="1"/>
  <c r="L45" i="2" s="1"/>
  <c r="E90" i="2"/>
  <c r="K34" i="1"/>
  <c r="L90" i="2" s="1"/>
  <c r="E68" i="2"/>
  <c r="K32" i="1"/>
  <c r="L68" i="2" s="1"/>
  <c r="E22" i="2"/>
  <c r="K31" i="1"/>
  <c r="L22" i="2" s="1"/>
  <c r="E16" i="2"/>
  <c r="K8" i="1"/>
  <c r="L16" i="2" s="1"/>
  <c r="E3" i="2"/>
  <c r="K7" i="1"/>
  <c r="L3" i="2" s="1"/>
  <c r="E12" i="2"/>
  <c r="K6" i="1"/>
  <c r="L12" i="2" s="1"/>
  <c r="E4" i="2"/>
  <c r="K5" i="1"/>
  <c r="I10" i="2"/>
  <c r="K29" i="1"/>
  <c r="L127" i="2"/>
  <c r="L5" i="2"/>
  <c r="L97" i="2"/>
  <c r="L145" i="2"/>
  <c r="L133" i="2"/>
  <c r="L121" i="2"/>
  <c r="L20" i="2"/>
  <c r="L103" i="2"/>
  <c r="L40" i="2"/>
  <c r="L139" i="2"/>
  <c r="L115" i="2"/>
  <c r="L18" i="2"/>
  <c r="L151" i="2"/>
  <c r="L91" i="2"/>
  <c r="D4" i="1"/>
  <c r="B7" i="3" l="1"/>
  <c r="L10" i="2"/>
  <c r="M29" i="1"/>
  <c r="C7" i="3" s="1"/>
  <c r="E34" i="2"/>
  <c r="K4" i="1"/>
  <c r="L4" i="2"/>
  <c r="M27" i="1" l="1"/>
  <c r="L34" i="2"/>
  <c r="L7" i="1" s="1"/>
  <c r="L22" i="1" l="1"/>
  <c r="L6" i="1"/>
  <c r="M237" i="1"/>
  <c r="M197" i="1"/>
  <c r="M157" i="1"/>
  <c r="M117" i="1"/>
  <c r="M77" i="1"/>
  <c r="M37" i="1"/>
  <c r="M167" i="1"/>
  <c r="M227" i="1"/>
  <c r="M187" i="1"/>
  <c r="M147" i="1"/>
  <c r="M107" i="1"/>
  <c r="M67" i="1"/>
  <c r="M217" i="1"/>
  <c r="M177" i="1"/>
  <c r="M137" i="1"/>
  <c r="M97" i="1"/>
  <c r="M57" i="1"/>
  <c r="M207" i="1"/>
  <c r="M127" i="1"/>
  <c r="M87" i="1"/>
  <c r="M47" i="1"/>
  <c r="L17" i="1"/>
  <c r="L24" i="1"/>
  <c r="L8" i="1"/>
  <c r="L19" i="1"/>
  <c r="L34" i="1"/>
  <c r="L18" i="1"/>
  <c r="L33" i="1"/>
  <c r="L13" i="1"/>
  <c r="L20" i="1"/>
  <c r="L29" i="1"/>
  <c r="L15" i="1"/>
  <c r="L30" i="1"/>
  <c r="L5" i="1"/>
  <c r="L14" i="1"/>
  <c r="L25" i="1"/>
  <c r="L9" i="1"/>
  <c r="L16" i="1"/>
  <c r="L31" i="1"/>
  <c r="L11" i="1"/>
  <c r="L4" i="1"/>
  <c r="L10" i="1"/>
  <c r="L21" i="1"/>
  <c r="L32" i="1"/>
  <c r="L12" i="1"/>
  <c r="L23" i="1"/>
  <c r="L239" i="1"/>
  <c r="L224" i="1"/>
  <c r="L200" i="1"/>
  <c r="L172" i="1"/>
  <c r="L144" i="1"/>
  <c r="L120" i="1"/>
  <c r="L92" i="1"/>
  <c r="L64" i="1"/>
  <c r="L40" i="1"/>
  <c r="L150" i="1"/>
  <c r="L94" i="1"/>
  <c r="L42" i="1"/>
  <c r="L193" i="1"/>
  <c r="L141" i="1"/>
  <c r="L81" i="1"/>
  <c r="L243" i="1"/>
  <c r="L211" i="1"/>
  <c r="L183" i="1"/>
  <c r="L159" i="1"/>
  <c r="L131" i="1"/>
  <c r="L103" i="1"/>
  <c r="L79" i="1"/>
  <c r="L51" i="1"/>
  <c r="L234" i="1"/>
  <c r="L202" i="1"/>
  <c r="L170" i="1"/>
  <c r="L114" i="1"/>
  <c r="L62" i="1"/>
  <c r="L213" i="1"/>
  <c r="L161" i="1"/>
  <c r="L113" i="1"/>
  <c r="L61" i="1"/>
  <c r="L244" i="1"/>
  <c r="L220" i="1"/>
  <c r="L192" i="1"/>
  <c r="L164" i="1"/>
  <c r="L140" i="1"/>
  <c r="L112" i="1"/>
  <c r="L84" i="1"/>
  <c r="L60" i="1"/>
  <c r="L210" i="1"/>
  <c r="L134" i="1"/>
  <c r="L82" i="1"/>
  <c r="L241" i="1"/>
  <c r="L181" i="1"/>
  <c r="L129" i="1"/>
  <c r="L69" i="1"/>
  <c r="L231" i="1"/>
  <c r="L203" i="1"/>
  <c r="L179" i="1"/>
  <c r="L151" i="1"/>
  <c r="L123" i="1"/>
  <c r="L99" i="1"/>
  <c r="L71" i="1"/>
  <c r="L43" i="1"/>
  <c r="L230" i="1"/>
  <c r="L194" i="1"/>
  <c r="L154" i="1"/>
  <c r="L102" i="1"/>
  <c r="L50" i="1"/>
  <c r="L201" i="1"/>
  <c r="L149" i="1"/>
  <c r="L101" i="1"/>
  <c r="L49" i="1"/>
  <c r="L240" i="1"/>
  <c r="L212" i="1"/>
  <c r="L184" i="1"/>
  <c r="L160" i="1"/>
  <c r="L132" i="1"/>
  <c r="L104" i="1"/>
  <c r="L80" i="1"/>
  <c r="L52" i="1"/>
  <c r="L174" i="1"/>
  <c r="L122" i="1"/>
  <c r="L70" i="1"/>
  <c r="L221" i="1"/>
  <c r="L169" i="1"/>
  <c r="L109" i="1"/>
  <c r="L53" i="1"/>
  <c r="L223" i="1"/>
  <c r="L199" i="1"/>
  <c r="L171" i="1"/>
  <c r="L143" i="1"/>
  <c r="L119" i="1"/>
  <c r="L91" i="1"/>
  <c r="L63" i="1"/>
  <c r="L39" i="1"/>
  <c r="L222" i="1"/>
  <c r="L190" i="1"/>
  <c r="L142" i="1"/>
  <c r="L90" i="1"/>
  <c r="L233" i="1"/>
  <c r="L189" i="1"/>
  <c r="L133" i="1"/>
  <c r="L89" i="1"/>
  <c r="L232" i="1"/>
  <c r="L204" i="1"/>
  <c r="L180" i="1"/>
  <c r="L152" i="1"/>
  <c r="L124" i="1"/>
  <c r="L100" i="1"/>
  <c r="L72" i="1"/>
  <c r="L44" i="1"/>
  <c r="L162" i="1"/>
  <c r="L110" i="1"/>
  <c r="L54" i="1"/>
  <c r="L209" i="1"/>
  <c r="L153" i="1"/>
  <c r="L93" i="1"/>
  <c r="L41" i="1"/>
  <c r="L219" i="1"/>
  <c r="L191" i="1"/>
  <c r="L163" i="1"/>
  <c r="L139" i="1"/>
  <c r="L111" i="1"/>
  <c r="L83" i="1"/>
  <c r="L59" i="1"/>
  <c r="L242" i="1"/>
  <c r="L214" i="1"/>
  <c r="L182" i="1"/>
  <c r="L130" i="1"/>
  <c r="L74" i="1"/>
  <c r="L229" i="1"/>
  <c r="L173" i="1"/>
  <c r="L121" i="1"/>
  <c r="L73" i="1"/>
</calcChain>
</file>

<file path=xl/sharedStrings.xml><?xml version="1.0" encoding="utf-8"?>
<sst xmlns="http://schemas.openxmlformats.org/spreadsheetml/2006/main" count="475" uniqueCount="268">
  <si>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</si>
  <si>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</si>
  <si>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</si>
  <si>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</si>
  <si>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</si>
  <si>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</si>
  <si>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</si>
  <si>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</si>
  <si>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</si>
  <si>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</si>
  <si>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</si>
  <si>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</si>
  <si>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</si>
  <si>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</si>
  <si>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</si>
  <si>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</si>
  <si>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</si>
  <si>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</si>
  <si>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</si>
  <si>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</si>
  <si>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</si>
  <si>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</si>
  <si>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</si>
  <si>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</si>
  <si>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</si>
  <si>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</si>
  <si>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</si>
  <si>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</si>
  <si>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</si>
  <si>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</si>
  <si>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</si>
  <si>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</si>
  <si>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</si>
  <si>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</si>
  <si>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</si>
  <si>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</si>
  <si>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</si>
  <si>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</si>
  <si>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</si>
  <si>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</si>
  <si>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</si>
  <si>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</si>
  <si>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</si>
  <si>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</si>
  <si>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</si>
  <si>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</si>
  <si>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</si>
  <si>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</si>
  <si>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</si>
  <si>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</si>
  <si>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</si>
  <si>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</si>
  <si>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</si>
  <si>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</si>
  <si>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</si>
  <si>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</si>
  <si>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</si>
  <si>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</si>
  <si>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</si>
  <si>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</si>
  <si>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</si>
  <si>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</si>
  <si>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</si>
  <si>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</si>
  <si>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</si>
  <si>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</si>
  <si>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</si>
  <si>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</si>
  <si>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</si>
  <si>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</si>
  <si>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</si>
  <si>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</si>
  <si>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</si>
  <si>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</si>
  <si>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</si>
  <si>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</si>
  <si>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</si>
  <si>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</si>
  <si>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</si>
  <si>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</si>
  <si>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</si>
  <si>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</si>
  <si>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</si>
  <si>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</si>
  <si>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</si>
  <si>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</si>
  <si>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</si>
  <si>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</si>
  <si>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</si>
  <si>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</si>
  <si>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</si>
  <si>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</si>
  <si>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</si>
  <si>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</si>
  <si>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</si>
  <si>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</si>
  <si>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</si>
  <si>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</si>
  <si>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</si>
  <si>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</si>
  <si>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</si>
  <si>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</si>
  <si>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</si>
  <si>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</si>
  <si>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</si>
  <si>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</si>
  <si>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</si>
  <si>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</si>
  <si>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</si>
  <si>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</si>
  <si>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</si>
  <si>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</si>
  <si>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</si>
  <si>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</si>
  <si>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</si>
  <si>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</si>
  <si>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</si>
  <si>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</si>
  <si>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</si>
  <si>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</si>
  <si>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</si>
  <si>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</si>
  <si>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</si>
  <si>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</si>
  <si>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</si>
  <si>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</si>
  <si>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</si>
  <si>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</si>
  <si>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</si>
  <si>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</si>
  <si>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</si>
  <si>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</si>
  <si>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</si>
  <si>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</si>
  <si>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</si>
  <si>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</si>
  <si>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</si>
  <si>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</si>
  <si>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</si>
  <si>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</si>
  <si>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</si>
  <si>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</si>
  <si>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</si>
  <si>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</si>
  <si>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</si>
  <si>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</si>
  <si>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</si>
  <si>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</si>
  <si>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</si>
  <si>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</si>
  <si>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</si>
  <si>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</si>
  <si>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</si>
  <si>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</si>
  <si>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</si>
  <si>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</si>
  <si>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</si>
  <si>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</si>
  <si>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</si>
  <si>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</si>
  <si>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</si>
  <si>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</si>
  <si>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</si>
  <si>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</si>
  <si>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</si>
  <si>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</si>
  <si>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</si>
  <si>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</si>
  <si>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</si>
  <si>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600 m</t>
  </si>
  <si>
    <t>100m</t>
  </si>
  <si>
    <t>800 m</t>
  </si>
  <si>
    <t xml:space="preserve">III. korcsoport FIÚ Összetett verseny </t>
  </si>
  <si>
    <t>p</t>
  </si>
  <si>
    <t>Összp</t>
  </si>
  <si>
    <t>Szév</t>
  </si>
  <si>
    <t>T</t>
  </si>
  <si>
    <t>kisl</t>
  </si>
  <si>
    <t>Ssz</t>
  </si>
  <si>
    <t>III. korcsoport FIÚ CSAPAT verseny (Rendezés Ctrl + h )</t>
  </si>
  <si>
    <t>III. korcsoport FIÚ EGYÉNI végeredmény (Rendezés Ctrl + g )</t>
  </si>
  <si>
    <t>Törökbálint Bálint Márton Általános Iskola</t>
  </si>
  <si>
    <t>Dabasi Táncsics Mihály Gimnázium</t>
  </si>
  <si>
    <t>Tápiószentmárton, Kubinyi Ágoston Általános Iskola</t>
  </si>
  <si>
    <t>Váci Radnóti Miklós Általános Iskola</t>
  </si>
  <si>
    <t>Gödöllő, Hajos Alfréd Általános Iskola</t>
  </si>
  <si>
    <t>Dunavarsányi Árpád Fejedelem Általános Iskola</t>
  </si>
  <si>
    <t>Általános Iskola</t>
  </si>
  <si>
    <t>Százhalombattai 1. Számú Általános Iskola</t>
  </si>
  <si>
    <t>Dunakeszi Radnóti Miklós Gimnázium</t>
  </si>
  <si>
    <t>Gyömrői Fekete István Általános Iskola</t>
  </si>
  <si>
    <t>Ceglédi Református Általános Iskola</t>
  </si>
  <si>
    <t>Farkas Róbert</t>
  </si>
  <si>
    <t>Rafael Zsolt</t>
  </si>
  <si>
    <t>Dabasi Kossuth Lajos Általános Iskola</t>
  </si>
  <si>
    <t>Dunakeszi Fazekas Mihály Német Nyelvoktató Nemzetiségi Általános Iskola</t>
  </si>
  <si>
    <t>Nagykáta, Mátray Gábor Általános Iskola</t>
  </si>
  <si>
    <t>Budai István Miklós</t>
  </si>
  <si>
    <t>Kanyó Balázs Csaba</t>
  </si>
  <si>
    <t>Lukács Péter</t>
  </si>
  <si>
    <t>Pálúr Máté Attila</t>
  </si>
  <si>
    <t>Skrenyó Rómeó Sándor</t>
  </si>
  <si>
    <t>Szurov Bende</t>
  </si>
  <si>
    <t>Csömör, Mátyás Király Általános Iskola</t>
  </si>
  <si>
    <t>Godena Gábor</t>
  </si>
  <si>
    <t>Kardos Marcell</t>
  </si>
  <si>
    <t>Molnár Dénes</t>
  </si>
  <si>
    <t>Pátkai Pál</t>
  </si>
  <si>
    <t>Tapasztó Zsombor</t>
  </si>
  <si>
    <t>Takács Kende</t>
  </si>
  <si>
    <t>Losonczy István</t>
  </si>
  <si>
    <t>Sulyok Gergely</t>
  </si>
  <si>
    <t>Szóka Tamás</t>
  </si>
  <si>
    <t>Zsembery Boldizsár</t>
  </si>
  <si>
    <t>Fernengel Ákos</t>
  </si>
  <si>
    <t>Szűcs Tamás</t>
  </si>
  <si>
    <t>Gazsik Máté</t>
  </si>
  <si>
    <t>Kucsár Roland</t>
  </si>
  <si>
    <t>Rigó Zsombor</t>
  </si>
  <si>
    <t>Szabó Bence</t>
  </si>
  <si>
    <t>Talapka Zsombor</t>
  </si>
  <si>
    <t>Varga Péter</t>
  </si>
  <si>
    <t>Bottó Bence</t>
  </si>
  <si>
    <t>Genzelmann Erik</t>
  </si>
  <si>
    <t>Homoki-Nagy András</t>
  </si>
  <si>
    <t>Mester Bulcsú</t>
  </si>
  <si>
    <t>Osgyán Ákos</t>
  </si>
  <si>
    <t>Süle Bernát</t>
  </si>
  <si>
    <t>Kindla Ákos</t>
  </si>
  <si>
    <t>Drozdik Dávid</t>
  </si>
  <si>
    <t>Klein Ágoston</t>
  </si>
  <si>
    <t>Tóth Zétény</t>
  </si>
  <si>
    <t>Magyari Márk</t>
  </si>
  <si>
    <t>Battyányi Szabolcs</t>
  </si>
  <si>
    <t>Czenky Ábel</t>
  </si>
  <si>
    <t>Kozma Tamás</t>
  </si>
  <si>
    <t>Juhász Ádám</t>
  </si>
  <si>
    <t>Lengyel Gábor</t>
  </si>
  <si>
    <t>Wágner Levente</t>
  </si>
  <si>
    <t>Nagy Szebasztián</t>
  </si>
  <si>
    <t>Berényi Tamás</t>
  </si>
  <si>
    <t>Borbély Bálint</t>
  </si>
  <si>
    <t>Kuti Donát</t>
  </si>
  <si>
    <t>Rónay Bálint</t>
  </si>
  <si>
    <t>Szabó Levente</t>
  </si>
  <si>
    <t>Tóth Ármin</t>
  </si>
  <si>
    <t>Fekete Marcell</t>
  </si>
  <si>
    <t>Varga Viktor</t>
  </si>
  <si>
    <t>Horváth Bence</t>
  </si>
  <si>
    <t>Papp Zsombor</t>
  </si>
  <si>
    <t>Braun Dénes</t>
  </si>
  <si>
    <t>Németh Richárd</t>
  </si>
  <si>
    <t>Csernus Péter</t>
  </si>
  <si>
    <t>Fömötör Balázs</t>
  </si>
  <si>
    <t>Cegléd Szent KeresztKatolikus  Általános Iskola</t>
  </si>
  <si>
    <t>Gerzsényi Előd</t>
  </si>
  <si>
    <t>Konrád Soós Bálint</t>
  </si>
  <si>
    <t>Nagy Bertalan</t>
  </si>
  <si>
    <t>Helembai Hunor Péter</t>
  </si>
  <si>
    <t>Lipcsey Péter</t>
  </si>
  <si>
    <t>Gaál Barnabás</t>
  </si>
  <si>
    <t>Farkas Ádám</t>
  </si>
  <si>
    <t>Hornyik Dominik</t>
  </si>
  <si>
    <t>Józsa Attila</t>
  </si>
  <si>
    <t>Kármán Zsombor</t>
  </si>
  <si>
    <t>Ócsai Dávid</t>
  </si>
  <si>
    <t>Tóth Dániel</t>
  </si>
  <si>
    <t>Váci Karolina Katolikus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</si>
</sst>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/>
    <xf numFmtId="164" fontId="5" fillId="0" borderId="0" xfId="1" applyNumberFormat="1" applyFont="1"/>
    <xf numFmtId="2" fontId="5" fillId="0" borderId="0" xfId="1" applyNumberFormat="1" applyFont="1"/>
    <xf numFmtId="0" fontId="6" fillId="0" borderId="0" xfId="2"/>
    <xf numFmtId="0" fontId="7" fillId="0" borderId="1" xfId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164" fontId="8" fillId="0" borderId="1" xfId="2" applyNumberFormat="1" applyFont="1" applyBorder="1"/>
    <xf numFmtId="165" fontId="5" fillId="0" borderId="0" xfId="1" applyNumberFormat="1" applyFont="1"/>
    <xf numFmtId="2" fontId="8" fillId="0" borderId="1" xfId="2" applyNumberFormat="1" applyFont="1" applyBorder="1"/>
    <xf numFmtId="166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2" fontId="7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/>
    <xf numFmtId="1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2" fontId="11" fillId="0" borderId="0" xfId="1" applyNumberFormat="1" applyFont="1" applyAlignment="1">
      <alignment horizontal="center"/>
    </xf>
    <xf numFmtId="2" fontId="7" fillId="0" borderId="1" xfId="1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/>
    <xf numFmtId="0" fontId="13" fillId="0" borderId="25" xfId="0" applyFont="1" applyBorder="1" applyAlignment="1">
      <alignment horizontal="center"/>
    </xf>
    <xf numFmtId="167" fontId="14" fillId="0" borderId="25" xfId="0" applyNumberFormat="1" applyFont="1" applyBorder="1" applyAlignment="1">
      <alignment horizontal="right" vertical="center"/>
    </xf>
    <xf numFmtId="169" fontId="28" fillId="0" borderId="25" xfId="0" applyNumberFormat="1" applyFont="1" applyBorder="1"/>
    <xf numFmtId="169" fontId="28" fillId="0" borderId="5" xfId="0" applyNumberFormat="1" applyFont="1" applyBorder="1"/>
    <xf numFmtId="169" fontId="28" fillId="0" borderId="8" xfId="0" applyNumberFormat="1" applyFont="1" applyBorder="1"/>
    <xf numFmtId="169" fontId="28" fillId="0" borderId="9" xfId="0" applyNumberFormat="1" applyFont="1" applyBorder="1"/>
    <xf numFmtId="0" fontId="0" fillId="0" borderId="10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2" fontId="2" fillId="3" borderId="25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168" fontId="2" fillId="3" borderId="25" xfId="0" applyNumberFormat="1" applyFont="1" applyFill="1" applyBorder="1" applyAlignment="1" applyProtection="1">
      <alignment horizontal="center" vertical="top"/>
      <protection locked="0"/>
    </xf>
    <xf numFmtId="168" fontId="2" fillId="3" borderId="5" xfId="0" applyNumberFormat="1" applyFont="1" applyFill="1" applyBorder="1" applyAlignment="1" applyProtection="1">
      <alignment horizontal="center" vertical="top"/>
      <protection locked="0"/>
    </xf>
    <xf numFmtId="168" fontId="2" fillId="3" borderId="8" xfId="0" applyNumberFormat="1" applyFon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2" fillId="5" borderId="0" xfId="0" applyFont="1" applyFill="1" applyAlignment="1">
      <alignment horizontal="center" vertical="center"/>
    </xf>
    <xf numFmtId="0" fontId="16" fillId="0" borderId="27" xfId="0" applyFont="1" applyBorder="1" applyAlignment="1">
      <alignment horizontal="right" vertical="center"/>
    </xf>
    <xf numFmtId="0" fontId="18" fillId="0" borderId="27" xfId="0" applyFont="1" applyBorder="1"/>
    <xf numFmtId="0" fontId="21" fillId="0" borderId="27" xfId="0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top"/>
    </xf>
    <xf numFmtId="0" fontId="20" fillId="0" borderId="27" xfId="0" applyFont="1" applyBorder="1" applyAlignment="1">
      <alignment horizontal="right"/>
    </xf>
    <xf numFmtId="168" fontId="19" fillId="0" borderId="27" xfId="0" applyNumberFormat="1" applyFont="1" applyBorder="1" applyAlignment="1">
      <alignment horizontal="right" vertical="center"/>
    </xf>
    <xf numFmtId="167" fontId="24" fillId="0" borderId="27" xfId="0" applyNumberFormat="1" applyFont="1" applyBorder="1" applyAlignment="1">
      <alignment horizontal="right" vertical="center"/>
    </xf>
    <xf numFmtId="0" fontId="0" fillId="0" borderId="27" xfId="0" applyBorder="1"/>
    <xf numFmtId="0" fontId="16" fillId="4" borderId="1" xfId="0" applyFont="1" applyFill="1" applyBorder="1" applyAlignment="1">
      <alignment horizontal="right" vertical="center"/>
    </xf>
    <xf numFmtId="0" fontId="18" fillId="0" borderId="1" xfId="0" applyFont="1" applyBorder="1"/>
    <xf numFmtId="0" fontId="21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right"/>
    </xf>
    <xf numFmtId="168" fontId="19" fillId="0" borderId="1" xfId="0" applyNumberFormat="1" applyFont="1" applyBorder="1" applyAlignment="1">
      <alignment horizontal="right" vertical="center"/>
    </xf>
    <xf numFmtId="167" fontId="24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center"/>
    </xf>
    <xf numFmtId="0" fontId="16" fillId="4" borderId="28" xfId="0" applyFont="1" applyFill="1" applyBorder="1" applyAlignment="1">
      <alignment horizontal="right" vertical="center"/>
    </xf>
    <xf numFmtId="0" fontId="18" fillId="0" borderId="28" xfId="0" applyFont="1" applyBorder="1"/>
    <xf numFmtId="0" fontId="21" fillId="0" borderId="28" xfId="0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top"/>
    </xf>
    <xf numFmtId="0" fontId="20" fillId="0" borderId="28" xfId="0" applyFont="1" applyBorder="1" applyAlignment="1">
      <alignment horizontal="right"/>
    </xf>
    <xf numFmtId="168" fontId="19" fillId="0" borderId="28" xfId="0" applyNumberFormat="1" applyFont="1" applyBorder="1" applyAlignment="1">
      <alignment horizontal="right" vertical="center"/>
    </xf>
    <xf numFmtId="167" fontId="24" fillId="0" borderId="28" xfId="0" applyNumberFormat="1" applyFont="1" applyBorder="1" applyAlignment="1">
      <alignment horizontal="right" vertical="center"/>
    </xf>
    <xf numFmtId="0" fontId="0" fillId="0" borderId="28" xfId="0" applyBorder="1"/>
    <xf numFmtId="0" fontId="25" fillId="0" borderId="28" xfId="0" applyFont="1" applyBorder="1" applyAlignment="1">
      <alignment vertical="top" wrapText="1"/>
    </xf>
    <xf numFmtId="167" fontId="27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0" fillId="5" borderId="0" xfId="0" applyFill="1"/>
    <xf numFmtId="0" fontId="16" fillId="5" borderId="0" xfId="0" applyFont="1" applyFill="1" applyAlignment="1">
      <alignment horizontal="center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25" fillId="0" borderId="27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70" fontId="29" fillId="0" borderId="11" xfId="0" applyNumberFormat="1" applyFont="1" applyBorder="1" applyAlignment="1">
      <alignment horizontal="center" vertical="center"/>
    </xf>
    <xf numFmtId="170" fontId="29" fillId="0" borderId="12" xfId="0" applyNumberFormat="1" applyFont="1" applyBorder="1" applyAlignment="1">
      <alignment horizontal="center" vertical="center"/>
    </xf>
    <xf numFmtId="170" fontId="29" fillId="0" borderId="14" xfId="0" applyNumberFormat="1" applyFont="1" applyBorder="1" applyAlignment="1">
      <alignment horizontal="center" vertical="center"/>
    </xf>
    <xf numFmtId="170" fontId="29" fillId="0" borderId="1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9526</xdr:rowOff>
    </xdr:from>
    <xdr:to>
      <xdr:col>16</xdr:col>
      <xdr:colOff>95250</xdr:colOff>
      <xdr:row>6</xdr:row>
      <xdr:rowOff>95251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29775" y="400051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600 m: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302"/>
  <sheetViews>
    <sheetView topLeftCell="A283" workbookViewId="0">
      <selection activeCell="I293" sqref="I293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14</v>
      </c>
      <c r="C1" s="29" t="s">
        <v>170</v>
      </c>
      <c r="D1" s="28" t="s">
        <v>13</v>
      </c>
      <c r="E1" s="25" t="s">
        <v>171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8.6458333333333341E-4</v>
      </c>
      <c r="E2" s="25">
        <v>8.6666666666666663E-4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v>6.2250999999999994</v>
      </c>
      <c r="C3" s="24">
        <v>6.2396000000000189</v>
      </c>
      <c r="D3" s="12">
        <v>8.6671966666666659E-4</v>
      </c>
      <c r="E3" s="23">
        <v>8.6970370370370218E-4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v>6.2447000000000186</v>
      </c>
      <c r="C4" s="24">
        <v>6.2592000000000185</v>
      </c>
      <c r="D4" s="12">
        <v>8.6975670370370215E-4</v>
      </c>
      <c r="E4" s="23">
        <v>8.7274074074073925E-4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v>6.2643000000000182</v>
      </c>
      <c r="C5" s="24">
        <v>6.2788000000000181</v>
      </c>
      <c r="D5" s="12">
        <v>8.7279374074073922E-4</v>
      </c>
      <c r="E5" s="23">
        <v>8.7577777777777632E-4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v>6.2839000000000178</v>
      </c>
      <c r="C6" s="24">
        <v>6.2984000000000178</v>
      </c>
      <c r="D6" s="12">
        <v>8.7583077777777629E-4</v>
      </c>
      <c r="E6" s="23">
        <v>8.7881481481481339E-4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v>6.3035000000000174</v>
      </c>
      <c r="C7" s="24">
        <v>6.3180000000000174</v>
      </c>
      <c r="D7" s="12">
        <v>8.7886781481481336E-4</v>
      </c>
      <c r="E7" s="23">
        <v>8.8185185185185046E-4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v>6.323100000000017</v>
      </c>
      <c r="C8" s="24">
        <v>6.337600000000017</v>
      </c>
      <c r="D8" s="12">
        <v>8.8190485185185043E-4</v>
      </c>
      <c r="E8" s="23">
        <v>8.8488888888888753E-4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v>6.3427000000000167</v>
      </c>
      <c r="C9" s="24">
        <v>6.3572000000000166</v>
      </c>
      <c r="D9" s="12">
        <v>8.849418888888875E-4</v>
      </c>
      <c r="E9" s="23">
        <v>8.879259259259246E-4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v>6.3623000000000163</v>
      </c>
      <c r="C10" s="24">
        <v>6.3768000000000162</v>
      </c>
      <c r="D10" s="12">
        <v>8.8797892592592457E-4</v>
      </c>
      <c r="E10" s="23">
        <v>8.9096296296296167E-4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v>6.3819000000000159</v>
      </c>
      <c r="C11" s="24">
        <v>6.3964000000000159</v>
      </c>
      <c r="D11" s="12">
        <v>8.9101596296296164E-4</v>
      </c>
      <c r="E11" s="23">
        <v>8.9399999999999875E-4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v>6.4015000000000155</v>
      </c>
      <c r="C12" s="24">
        <v>6.4160000000000155</v>
      </c>
      <c r="D12" s="12">
        <v>8.9405299999999871E-4</v>
      </c>
      <c r="E12" s="23">
        <v>8.9703703703703582E-4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v>6.4211000000000151</v>
      </c>
      <c r="C13" s="24">
        <v>6.4356000000000151</v>
      </c>
      <c r="D13" s="12">
        <v>8.9709003703703578E-4</v>
      </c>
      <c r="E13" s="23">
        <v>9.0007407407407289E-4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v>6.4407000000000147</v>
      </c>
      <c r="C14" s="24">
        <v>6.4552000000000147</v>
      </c>
      <c r="D14" s="12">
        <v>9.0012707407407285E-4</v>
      </c>
      <c r="E14" s="23">
        <v>9.0311111111110996E-4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v>6.4603000000000144</v>
      </c>
      <c r="C15" s="24">
        <v>6.4748000000000143</v>
      </c>
      <c r="D15" s="12">
        <v>9.0316411111110992E-4</v>
      </c>
      <c r="E15" s="23">
        <v>9.0614814814814703E-4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v>6.479900000000014</v>
      </c>
      <c r="C16" s="24">
        <v>6.4944000000000139</v>
      </c>
      <c r="D16" s="12">
        <v>9.06201148148147E-4</v>
      </c>
      <c r="E16" s="23">
        <v>9.091851851851841E-4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v>6.4995000000000136</v>
      </c>
      <c r="C17" s="24">
        <v>6.5140000000000136</v>
      </c>
      <c r="D17" s="12">
        <v>9.0923818518518407E-4</v>
      </c>
      <c r="E17" s="23">
        <v>9.1222222222222117E-4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v>6.5191000000000132</v>
      </c>
      <c r="C18" s="24">
        <v>6.5336000000000132</v>
      </c>
      <c r="D18" s="12">
        <v>9.1227522222222114E-4</v>
      </c>
      <c r="E18" s="23">
        <v>9.1525925925925824E-4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v>6.5387000000000128</v>
      </c>
      <c r="C19" s="24">
        <v>6.5532000000000128</v>
      </c>
      <c r="D19" s="12">
        <v>9.1531225925925821E-4</v>
      </c>
      <c r="E19" s="23">
        <v>9.1829629629629531E-4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v>6.5583000000000125</v>
      </c>
      <c r="C20" s="24">
        <v>6.5728000000000124</v>
      </c>
      <c r="D20" s="12">
        <v>9.1834929629629528E-4</v>
      </c>
      <c r="E20" s="23">
        <v>9.2133333333333238E-4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v>6.5779000000000121</v>
      </c>
      <c r="C21" s="24">
        <v>6.592400000000012</v>
      </c>
      <c r="D21" s="12">
        <v>9.2138533333333233E-4</v>
      </c>
      <c r="E21" s="23">
        <v>9.2437037037036945E-4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v>6.5975000000000117</v>
      </c>
      <c r="C22" s="24">
        <v>6.6120000000000116</v>
      </c>
      <c r="D22" s="12">
        <v>9.2443937037036945E-4</v>
      </c>
      <c r="E22" s="23">
        <v>9.2740740740740652E-4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v>6.6171000000000113</v>
      </c>
      <c r="C23" s="24">
        <v>6.6316000000000113</v>
      </c>
      <c r="D23" s="12">
        <v>9.2746040740740649E-4</v>
      </c>
      <c r="E23" s="23">
        <v>9.3044444444444359E-4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v>6.6367000000000109</v>
      </c>
      <c r="C24" s="24">
        <v>6.6512000000000109</v>
      </c>
      <c r="D24" s="12">
        <v>9.3049744444444356E-4</v>
      </c>
      <c r="E24" s="23">
        <v>9.3348148148148066E-4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v>6.6563000000000105</v>
      </c>
      <c r="C25" s="24">
        <v>6.6708000000000105</v>
      </c>
      <c r="D25" s="12">
        <v>9.3353448148148063E-4</v>
      </c>
      <c r="E25" s="23">
        <v>9.3651851851851774E-4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v>6.6759000000000102</v>
      </c>
      <c r="C26" s="24">
        <v>6.6904000000000101</v>
      </c>
      <c r="D26" s="12">
        <v>9.3658751851851774E-4</v>
      </c>
      <c r="E26" s="23">
        <v>9.3955555555555481E-4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v>6.6955000000000098</v>
      </c>
      <c r="C27" s="24">
        <v>6.7100000000000097</v>
      </c>
      <c r="D27" s="12">
        <v>9.3960755555555476E-4</v>
      </c>
      <c r="E27" s="23">
        <v>9.4259259259259188E-4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v>6.7151000000000094</v>
      </c>
      <c r="C28" s="24">
        <v>6.7296000000000094</v>
      </c>
      <c r="D28" s="12">
        <v>9.4264459259259183E-4</v>
      </c>
      <c r="E28" s="23">
        <v>9.4562962962962895E-4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v>6.734700000000009</v>
      </c>
      <c r="C29" s="24">
        <v>6.749200000000009</v>
      </c>
      <c r="D29" s="12">
        <v>9.4568262962962891E-4</v>
      </c>
      <c r="E29" s="23">
        <v>9.4866666666666602E-4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v>6.7543000000000086</v>
      </c>
      <c r="C30" s="24">
        <v>6.7688000000000086</v>
      </c>
      <c r="D30" s="12">
        <v>9.4871966666666599E-4</v>
      </c>
      <c r="E30" s="23">
        <v>9.5170370370370309E-4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v>6.7739000000000082</v>
      </c>
      <c r="C31" s="24">
        <v>6.7884000000000082</v>
      </c>
      <c r="D31" s="12">
        <v>9.5175670370370306E-4</v>
      </c>
      <c r="E31" s="23">
        <v>9.5474074074074016E-4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v>6.7935000000000079</v>
      </c>
      <c r="C32" s="24">
        <v>6.8080000000000078</v>
      </c>
      <c r="D32" s="12">
        <v>9.5479374074074013E-4</v>
      </c>
      <c r="E32" s="23">
        <v>9.5777777777777723E-4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v>6.8131000000000075</v>
      </c>
      <c r="C33" s="24">
        <v>6.8276000000000074</v>
      </c>
      <c r="D33" s="12">
        <v>9.5782977777777718E-4</v>
      </c>
      <c r="E33" s="23">
        <v>9.608148148148143E-4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v>6.8327000000000071</v>
      </c>
      <c r="C34" s="24">
        <v>6.8472000000000071</v>
      </c>
      <c r="D34" s="12">
        <v>9.6086681481481425E-4</v>
      </c>
      <c r="E34" s="23">
        <v>9.6385185185185137E-4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v>6.8523000000000067</v>
      </c>
      <c r="C35" s="24">
        <v>6.8668000000000067</v>
      </c>
      <c r="D35" s="12">
        <v>9.6390485185185134E-4</v>
      </c>
      <c r="E35" s="23">
        <v>9.6688888888888844E-4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v>6.8719000000000063</v>
      </c>
      <c r="C36" s="24">
        <v>6.8864000000000063</v>
      </c>
      <c r="D36" s="12">
        <v>9.6694188888888841E-4</v>
      </c>
      <c r="E36" s="23">
        <v>9.6992592592592551E-4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v>6.891500000000006</v>
      </c>
      <c r="C37" s="24">
        <v>6.9060000000000059</v>
      </c>
      <c r="D37" s="12">
        <v>9.6997892592592548E-4</v>
      </c>
      <c r="E37" s="23">
        <v>9.7296296296296258E-4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v>6.9111000000000056</v>
      </c>
      <c r="C38" s="24">
        <v>6.9256000000000055</v>
      </c>
      <c r="D38" s="12">
        <v>9.7301596296296255E-4</v>
      </c>
      <c r="E38" s="23">
        <v>9.7599999999999965E-4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v>6.9307000000000052</v>
      </c>
      <c r="C39" s="24">
        <v>6.9452000000000051</v>
      </c>
      <c r="D39" s="12">
        <v>9.7605199999999961E-4</v>
      </c>
      <c r="E39" s="23">
        <v>9.7903703703703672E-4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v>6.9503000000000048</v>
      </c>
      <c r="C40" s="24">
        <v>6.9648000000000048</v>
      </c>
      <c r="D40" s="12">
        <v>9.7908903703703668E-4</v>
      </c>
      <c r="E40" s="23">
        <v>9.820740740740738E-4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v>6.9699000000000044</v>
      </c>
      <c r="C41" s="24">
        <v>6.9844000000000044</v>
      </c>
      <c r="D41" s="12">
        <v>9.8212707407407387E-4</v>
      </c>
      <c r="E41" s="23">
        <v>9.8511111111111087E-4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v>6.989500000000004</v>
      </c>
      <c r="C42" s="24">
        <v>7.004000000000004</v>
      </c>
      <c r="D42" s="12">
        <v>9.8516411111111094E-4</v>
      </c>
      <c r="E42" s="23">
        <v>9.8814814814814794E-4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v>7.0091000000000037</v>
      </c>
      <c r="C43" s="24">
        <v>7.0236000000000036</v>
      </c>
      <c r="D43" s="12">
        <v>9.8820114814814801E-4</v>
      </c>
      <c r="E43" s="23">
        <v>9.9118518518518501E-4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v>7.0287000000000033</v>
      </c>
      <c r="C44" s="24">
        <v>7.0432000000000032</v>
      </c>
      <c r="D44" s="12">
        <v>9.9123818518518508E-4</v>
      </c>
      <c r="E44" s="23">
        <v>9.9422222222222208E-4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v>7.0483000000000029</v>
      </c>
      <c r="C45" s="24">
        <v>7.0628000000000029</v>
      </c>
      <c r="D45" s="12">
        <v>9.9427422222222203E-4</v>
      </c>
      <c r="E45" s="23">
        <v>9.9725925925925915E-4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v>7.0679000000000025</v>
      </c>
      <c r="C46" s="24">
        <v>7.0824000000000025</v>
      </c>
      <c r="D46" s="12">
        <v>9.973112592592591E-4</v>
      </c>
      <c r="E46" s="23">
        <v>1.0002962962962962E-3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v>7.0875000000000021</v>
      </c>
      <c r="C47" s="24">
        <v>7.1020000000000021</v>
      </c>
      <c r="D47" s="12">
        <v>1.0003652962962961E-3</v>
      </c>
      <c r="E47" s="23">
        <v>1.0033333333333333E-3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v>7.1071000000000017</v>
      </c>
      <c r="C48" s="24">
        <v>7.1216000000000017</v>
      </c>
      <c r="D48" s="12">
        <v>1.0033863333333334E-3</v>
      </c>
      <c r="E48" s="23">
        <v>1.0063703703703704E-3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v>7.1267000000000014</v>
      </c>
      <c r="C49" s="24">
        <v>7.1412000000000013</v>
      </c>
      <c r="D49" s="12">
        <v>1.0064233703703704E-3</v>
      </c>
      <c r="E49" s="23">
        <v>1.0094074074074074E-3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v>7.146300000000001</v>
      </c>
      <c r="C50" s="24">
        <v>7.1608000000000009</v>
      </c>
      <c r="D50" s="12">
        <v>1.0094604074074075E-3</v>
      </c>
      <c r="E50" s="23">
        <v>1.0124444444444445E-3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v>7.1659000000000006</v>
      </c>
      <c r="C51" s="24">
        <v>7.1804000000000006</v>
      </c>
      <c r="D51" s="12">
        <v>1.0125134444444444E-3</v>
      </c>
      <c r="E51" s="23">
        <v>1.0154814814814816E-3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v>7.1855000000000002</v>
      </c>
      <c r="C52" s="19">
        <v>7.2</v>
      </c>
      <c r="D52" s="12">
        <v>1.0155334814814815E-3</v>
      </c>
      <c r="E52" s="21">
        <v>1.0185185185185186E-3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v>7.2050999999999998</v>
      </c>
      <c r="C53" s="13">
        <v>7.22</v>
      </c>
      <c r="D53" s="12">
        <v>1.0185715185185187E-3</v>
      </c>
      <c r="E53" s="11">
        <v>1.021555555555554E-3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v>7.2250999999999994</v>
      </c>
      <c r="C54" s="13">
        <v>7.24</v>
      </c>
      <c r="D54" s="12">
        <v>1.0216085555555541E-3</v>
      </c>
      <c r="E54" s="11">
        <v>1.0245925925925911E-3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v>7.2450999999999999</v>
      </c>
      <c r="C55" s="13">
        <v>7.26</v>
      </c>
      <c r="D55" s="12">
        <v>1.0246455925925911E-3</v>
      </c>
      <c r="E55" s="11">
        <v>1.0276296296296281E-3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v>7.2650999999999994</v>
      </c>
      <c r="C56" s="13">
        <v>7.28</v>
      </c>
      <c r="D56" s="12">
        <v>1.0276826296296282E-3</v>
      </c>
      <c r="E56" s="11">
        <v>1.0306666666666652E-3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v>7.2850999999999999</v>
      </c>
      <c r="C57" s="13">
        <v>7.3</v>
      </c>
      <c r="D57" s="12">
        <v>1.0307186666666651E-3</v>
      </c>
      <c r="E57" s="11">
        <v>1.0337037037037023E-3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v>7.3050999999999995</v>
      </c>
      <c r="C58" s="13">
        <v>7.32</v>
      </c>
      <c r="D58" s="12">
        <v>1.0337557037037022E-3</v>
      </c>
      <c r="E58" s="11">
        <v>1.0367407407407393E-3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v>7.3250999999999999</v>
      </c>
      <c r="C59" s="13">
        <v>7.33</v>
      </c>
      <c r="D59" s="12">
        <v>1.0367937407407394E-3</v>
      </c>
      <c r="E59" s="11">
        <v>1.0397777777777764E-3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v>7.3350999999999997</v>
      </c>
      <c r="C60" s="13">
        <v>7.35</v>
      </c>
      <c r="D60" s="12">
        <v>1.0398307777777765E-3</v>
      </c>
      <c r="E60" s="11">
        <v>1.0428148148148135E-3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v>7.3550999999999993</v>
      </c>
      <c r="C61" s="13">
        <v>7.37</v>
      </c>
      <c r="D61" s="12">
        <v>1.0428678148148136E-3</v>
      </c>
      <c r="E61" s="11">
        <v>1.0458518518518505E-3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v>7.3750999999999998</v>
      </c>
      <c r="C62" s="13">
        <v>7.39</v>
      </c>
      <c r="D62" s="12">
        <v>1.0459048518518506E-3</v>
      </c>
      <c r="E62" s="11">
        <v>1.0488888888888876E-3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v>7.3950999999999993</v>
      </c>
      <c r="C63" s="13">
        <v>7.41</v>
      </c>
      <c r="D63" s="12">
        <v>1.0489408888888876E-3</v>
      </c>
      <c r="E63" s="11">
        <v>1.0519259259259247E-3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v>7.4150999999999998</v>
      </c>
      <c r="C64" s="13">
        <v>7.43</v>
      </c>
      <c r="D64" s="12">
        <v>1.0519779259259246E-3</v>
      </c>
      <c r="E64" s="11">
        <v>1.0549629629629618E-3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v>7.4350999999999994</v>
      </c>
      <c r="C65" s="13">
        <v>7.45</v>
      </c>
      <c r="D65" s="12">
        <v>1.0550159629629618E-3</v>
      </c>
      <c r="E65" s="11">
        <v>1.0579999999999988E-3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v>7.4550999999999998</v>
      </c>
      <c r="C66" s="13">
        <v>7.47</v>
      </c>
      <c r="D66" s="12">
        <v>1.0580529999999989E-3</v>
      </c>
      <c r="E66" s="11">
        <v>1.0610370370370359E-3</v>
      </c>
      <c r="F66" s="10">
        <v>236</v>
      </c>
      <c r="G66" s="5">
        <f t="shared" ref="G66:G129" si="1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v>7.4750999999999994</v>
      </c>
      <c r="C67" s="13">
        <v>7.49</v>
      </c>
      <c r="D67" s="12">
        <v>1.061090037037036E-3</v>
      </c>
      <c r="E67" s="11">
        <v>1.064074074074073E-3</v>
      </c>
      <c r="F67" s="10">
        <v>235</v>
      </c>
      <c r="G67" s="5">
        <f t="shared" si="1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v>7.4950999999999999</v>
      </c>
      <c r="C68" s="13">
        <v>7.51</v>
      </c>
      <c r="D68" s="12">
        <v>1.064127074074073E-3</v>
      </c>
      <c r="E68" s="11">
        <v>1.06711111111111E-3</v>
      </c>
      <c r="F68" s="10">
        <v>234</v>
      </c>
      <c r="G68" s="5">
        <f t="shared" si="1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v>7.5150999999999994</v>
      </c>
      <c r="C69" s="13">
        <v>7.53</v>
      </c>
      <c r="D69" s="12">
        <v>1.06716311111111E-3</v>
      </c>
      <c r="E69" s="11">
        <v>1.0701481481481471E-3</v>
      </c>
      <c r="F69" s="10">
        <v>233</v>
      </c>
      <c r="G69" s="5">
        <f t="shared" si="1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v>7.5350999999999999</v>
      </c>
      <c r="C70" s="13">
        <v>7.55</v>
      </c>
      <c r="D70" s="12">
        <v>1.0702001481481471E-3</v>
      </c>
      <c r="E70" s="11">
        <v>1.0731851851851842E-3</v>
      </c>
      <c r="F70" s="10">
        <v>232</v>
      </c>
      <c r="G70" s="5">
        <f t="shared" si="1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v>7.5550999999999995</v>
      </c>
      <c r="C71" s="13">
        <v>7.56</v>
      </c>
      <c r="D71" s="12">
        <v>1.0732381851851843E-3</v>
      </c>
      <c r="E71" s="11">
        <v>1.0762222222222213E-3</v>
      </c>
      <c r="F71" s="10">
        <v>231</v>
      </c>
      <c r="G71" s="5">
        <f t="shared" si="1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v>7.5650999999999993</v>
      </c>
      <c r="C72" s="13">
        <v>7.58</v>
      </c>
      <c r="D72" s="12">
        <v>1.0762912222222211E-3</v>
      </c>
      <c r="E72" s="11">
        <v>1.0792592592592583E-3</v>
      </c>
      <c r="F72" s="10">
        <v>230</v>
      </c>
      <c r="G72" s="5">
        <f t="shared" si="1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v>7.5850999999999997</v>
      </c>
      <c r="C73" s="13">
        <v>7.6</v>
      </c>
      <c r="D73" s="12">
        <v>1.0793122592592584E-3</v>
      </c>
      <c r="E73" s="11">
        <v>1.0822962962962954E-3</v>
      </c>
      <c r="F73" s="10">
        <v>229</v>
      </c>
      <c r="G73" s="5">
        <f t="shared" si="1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v>7.6050999999999993</v>
      </c>
      <c r="C74" s="13">
        <v>7.62</v>
      </c>
      <c r="D74" s="12">
        <v>1.0823492962962955E-3</v>
      </c>
      <c r="E74" s="11">
        <v>1.0853333333333325E-3</v>
      </c>
      <c r="F74" s="10">
        <v>228</v>
      </c>
      <c r="G74" s="5">
        <f t="shared" si="1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v>7.6250999999999998</v>
      </c>
      <c r="C75" s="13">
        <v>7.64</v>
      </c>
      <c r="D75" s="12">
        <v>1.0853853333333324E-3</v>
      </c>
      <c r="E75" s="11">
        <v>1.0883703703703695E-3</v>
      </c>
      <c r="F75" s="10">
        <v>227</v>
      </c>
      <c r="G75" s="5">
        <f t="shared" si="1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v>7.6450999999999993</v>
      </c>
      <c r="C76" s="13">
        <v>7.66</v>
      </c>
      <c r="D76" s="12">
        <v>1.0884393703703694E-3</v>
      </c>
      <c r="E76" s="11">
        <v>1.0914074074074066E-3</v>
      </c>
      <c r="F76" s="10">
        <v>226</v>
      </c>
      <c r="G76" s="5">
        <f t="shared" si="1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v>7.6650999999999998</v>
      </c>
      <c r="C77" s="13">
        <v>7.68</v>
      </c>
      <c r="D77" s="12">
        <v>1.0914604074074067E-3</v>
      </c>
      <c r="E77" s="11">
        <v>1.0944444444444437E-3</v>
      </c>
      <c r="F77" s="10">
        <v>225</v>
      </c>
      <c r="G77" s="5">
        <f t="shared" si="1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v>7.6850999999999994</v>
      </c>
      <c r="C78" s="13">
        <v>7.7</v>
      </c>
      <c r="D78" s="12">
        <v>1.0944974444444438E-3</v>
      </c>
      <c r="E78" s="11">
        <v>1.0974814814814807E-3</v>
      </c>
      <c r="F78" s="10">
        <v>224</v>
      </c>
      <c r="G78" s="5">
        <f t="shared" si="1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v>7.7050999999999998</v>
      </c>
      <c r="C79" s="13">
        <v>7.72</v>
      </c>
      <c r="D79" s="12">
        <v>1.0975344814814808E-3</v>
      </c>
      <c r="E79" s="11">
        <v>1.1005185185185178E-3</v>
      </c>
      <c r="F79" s="10">
        <v>223</v>
      </c>
      <c r="G79" s="5">
        <f t="shared" si="1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v>7.7250999999999994</v>
      </c>
      <c r="C80" s="13">
        <v>7.74</v>
      </c>
      <c r="D80" s="12">
        <v>1.1005715185185179E-3</v>
      </c>
      <c r="E80" s="11">
        <v>1.1035555555555549E-3</v>
      </c>
      <c r="F80" s="10">
        <v>222</v>
      </c>
      <c r="G80" s="5">
        <f t="shared" si="1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v>7.7450999999999999</v>
      </c>
      <c r="C81" s="13">
        <v>7.76</v>
      </c>
      <c r="D81" s="12">
        <v>1.1036075555555548E-3</v>
      </c>
      <c r="E81" s="11">
        <v>1.106592592592592E-3</v>
      </c>
      <c r="F81" s="10">
        <v>221</v>
      </c>
      <c r="G81" s="5">
        <f t="shared" si="1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v>7.7650999999999994</v>
      </c>
      <c r="C82" s="13">
        <v>7.78</v>
      </c>
      <c r="D82" s="12">
        <v>1.1066445925925919E-3</v>
      </c>
      <c r="E82" s="11">
        <v>1.109629629629629E-3</v>
      </c>
      <c r="F82" s="10">
        <v>220</v>
      </c>
      <c r="G82" s="5">
        <f t="shared" si="1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v>7.7850999999999999</v>
      </c>
      <c r="C83" s="13">
        <v>7.8</v>
      </c>
      <c r="D83" s="12">
        <v>1.1096826296296291E-3</v>
      </c>
      <c r="E83" s="11">
        <v>1.1126666666666661E-3</v>
      </c>
      <c r="F83" s="10">
        <v>219</v>
      </c>
      <c r="G83" s="5">
        <f t="shared" si="1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v>7.8050999999999995</v>
      </c>
      <c r="C84" s="13">
        <v>7.81</v>
      </c>
      <c r="D84" s="12">
        <v>1.1127196666666662E-3</v>
      </c>
      <c r="E84" s="11">
        <v>1.1157037037037032E-3</v>
      </c>
      <c r="F84" s="10">
        <v>218</v>
      </c>
      <c r="G84" s="5">
        <f t="shared" si="1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v>7.8150999999999993</v>
      </c>
      <c r="C85" s="13">
        <v>7.83</v>
      </c>
      <c r="D85" s="12">
        <v>1.1157567037037032E-3</v>
      </c>
      <c r="E85" s="11">
        <v>1.1187407407407402E-3</v>
      </c>
      <c r="F85" s="10">
        <v>217</v>
      </c>
      <c r="G85" s="5">
        <f t="shared" si="1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v>7.8350999999999997</v>
      </c>
      <c r="C86" s="13">
        <v>7.85</v>
      </c>
      <c r="D86" s="12">
        <v>1.1187937407407403E-3</v>
      </c>
      <c r="E86" s="11">
        <v>1.1217777777777773E-3</v>
      </c>
      <c r="F86" s="10">
        <v>216</v>
      </c>
      <c r="G86" s="5">
        <f t="shared" si="1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v>7.8550999999999993</v>
      </c>
      <c r="C87" s="13">
        <v>7.87</v>
      </c>
      <c r="D87" s="12">
        <v>1.1218297777777773E-3</v>
      </c>
      <c r="E87" s="11">
        <v>1.1248148148148144E-3</v>
      </c>
      <c r="F87" s="10">
        <v>215</v>
      </c>
      <c r="G87" s="5">
        <f t="shared" si="1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v>7.8750999999999998</v>
      </c>
      <c r="C88" s="13">
        <v>7.89</v>
      </c>
      <c r="D88" s="12">
        <v>1.1248668148148143E-3</v>
      </c>
      <c r="E88" s="11">
        <v>1.1278518518518515E-3</v>
      </c>
      <c r="F88" s="10">
        <v>214</v>
      </c>
      <c r="G88" s="5">
        <f t="shared" si="1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v>7.8950999999999993</v>
      </c>
      <c r="C89" s="13">
        <v>7.91</v>
      </c>
      <c r="D89" s="12">
        <v>1.1279048518518515E-3</v>
      </c>
      <c r="E89" s="11">
        <v>1.1308888888888885E-3</v>
      </c>
      <c r="F89" s="10">
        <v>213</v>
      </c>
      <c r="G89" s="5">
        <f t="shared" si="1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v>7.9150999999999998</v>
      </c>
      <c r="C90" s="13">
        <v>7.93</v>
      </c>
      <c r="D90" s="12">
        <v>1.1309418888888886E-3</v>
      </c>
      <c r="E90" s="11">
        <v>1.1339259259259256E-3</v>
      </c>
      <c r="F90" s="10">
        <v>212</v>
      </c>
      <c r="G90" s="5">
        <f t="shared" si="1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v>7.9350999999999994</v>
      </c>
      <c r="C91" s="13">
        <v>7.95</v>
      </c>
      <c r="D91" s="12">
        <v>1.1339789259259257E-3</v>
      </c>
      <c r="E91" s="11">
        <v>1.1369629629629627E-3</v>
      </c>
      <c r="F91" s="10">
        <v>211</v>
      </c>
      <c r="G91" s="5">
        <f t="shared" si="1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v>7.9550999999999998</v>
      </c>
      <c r="C92" s="13">
        <v>7.97</v>
      </c>
      <c r="D92" s="12">
        <v>1.1370159629629627E-3</v>
      </c>
      <c r="E92" s="11">
        <v>1.1399999999999997E-3</v>
      </c>
      <c r="F92" s="10">
        <v>210</v>
      </c>
      <c r="G92" s="5">
        <f t="shared" si="1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v>7.9750999999999994</v>
      </c>
      <c r="C93" s="13">
        <v>7.99</v>
      </c>
      <c r="D93" s="12">
        <v>1.1400689999999996E-3</v>
      </c>
      <c r="E93" s="11">
        <v>1.1430370370370368E-3</v>
      </c>
      <c r="F93" s="10">
        <v>209</v>
      </c>
      <c r="G93" s="5">
        <f t="shared" si="1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v>7.9950999999999999</v>
      </c>
      <c r="C94" s="13">
        <v>8.01</v>
      </c>
      <c r="D94" s="12">
        <v>1.1430890370370368E-3</v>
      </c>
      <c r="E94" s="11">
        <v>1.1460740740740739E-3</v>
      </c>
      <c r="F94" s="10">
        <v>208</v>
      </c>
      <c r="G94" s="5">
        <f t="shared" si="1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v>8.0151000000000003</v>
      </c>
      <c r="C95" s="13">
        <v>8.0299999999999994</v>
      </c>
      <c r="D95" s="12">
        <v>1.146127074074074E-3</v>
      </c>
      <c r="E95" s="11">
        <v>1.1491111111111109E-3</v>
      </c>
      <c r="F95" s="10">
        <v>207</v>
      </c>
      <c r="G95" s="5">
        <f t="shared" si="1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v>8.0350999999999999</v>
      </c>
      <c r="C96" s="13">
        <v>8.0399999999999991</v>
      </c>
      <c r="D96" s="12">
        <v>1.149164111111111E-3</v>
      </c>
      <c r="E96" s="11">
        <v>1.152148148148148E-3</v>
      </c>
      <c r="F96" s="10">
        <v>206</v>
      </c>
      <c r="G96" s="5">
        <f t="shared" si="1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v>8.0450999999999997</v>
      </c>
      <c r="C97" s="13">
        <v>8.06</v>
      </c>
      <c r="D97" s="12">
        <v>1.1522171481481479E-3</v>
      </c>
      <c r="E97" s="11">
        <v>1.1551851851851851E-3</v>
      </c>
      <c r="F97" s="10">
        <v>205</v>
      </c>
      <c r="G97" s="5">
        <f t="shared" si="1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v>8.065100000000001</v>
      </c>
      <c r="C98" s="13">
        <v>8.08</v>
      </c>
      <c r="D98" s="12">
        <v>1.1552381851851852E-3</v>
      </c>
      <c r="E98" s="11">
        <v>1.1582222222222222E-3</v>
      </c>
      <c r="F98" s="10">
        <v>204</v>
      </c>
      <c r="G98" s="5">
        <f t="shared" si="1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v>8.0851000000000006</v>
      </c>
      <c r="C99" s="13">
        <v>8.1</v>
      </c>
      <c r="D99" s="12">
        <v>1.1582742222222221E-3</v>
      </c>
      <c r="E99" s="11">
        <v>1.1612592592592592E-3</v>
      </c>
      <c r="F99" s="10">
        <v>203</v>
      </c>
      <c r="G99" s="5">
        <f t="shared" si="1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v>8.1051000000000002</v>
      </c>
      <c r="C100" s="13">
        <v>8.1199999999999992</v>
      </c>
      <c r="D100" s="12">
        <v>1.1613112592592592E-3</v>
      </c>
      <c r="E100" s="11">
        <v>1.1642962962962963E-3</v>
      </c>
      <c r="F100" s="10">
        <v>202</v>
      </c>
      <c r="G100" s="5">
        <f t="shared" si="1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v>8.1250999999999998</v>
      </c>
      <c r="C101" s="13">
        <v>8.14</v>
      </c>
      <c r="D101" s="12">
        <v>1.1643652962962962E-3</v>
      </c>
      <c r="E101" s="11">
        <v>1.1673333333333334E-3</v>
      </c>
      <c r="F101" s="10">
        <v>201</v>
      </c>
      <c r="G101" s="5">
        <f t="shared" si="1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v>8.1451000000000011</v>
      </c>
      <c r="C102" s="19">
        <v>8.16</v>
      </c>
      <c r="D102" s="12">
        <v>1.1673863333333334E-3</v>
      </c>
      <c r="E102" s="21">
        <v>1.1703703703703704E-3</v>
      </c>
      <c r="F102" s="18">
        <v>200</v>
      </c>
      <c r="G102" s="5">
        <f t="shared" si="1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v>8.1651000000000007</v>
      </c>
      <c r="C103" s="13">
        <v>8.18</v>
      </c>
      <c r="D103" s="12">
        <v>1.1704233703703705E-3</v>
      </c>
      <c r="E103" s="11">
        <v>1.1737870370370326E-3</v>
      </c>
      <c r="F103" s="10">
        <v>199</v>
      </c>
      <c r="G103" s="5">
        <f t="shared" si="1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v>8.1851000000000003</v>
      </c>
      <c r="C104" s="13">
        <v>8.1999999999999993</v>
      </c>
      <c r="D104" s="12">
        <v>1.1738400370370327E-3</v>
      </c>
      <c r="E104" s="11">
        <v>1.1772037037036994E-3</v>
      </c>
      <c r="F104" s="10">
        <v>198</v>
      </c>
      <c r="G104" s="5">
        <f t="shared" si="1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v>8.2050999999999998</v>
      </c>
      <c r="C105" s="13">
        <v>8.2200000000000006</v>
      </c>
      <c r="D105" s="12">
        <v>1.1772557037036994E-3</v>
      </c>
      <c r="E105" s="11">
        <v>1.1806203703703662E-3</v>
      </c>
      <c r="F105" s="10">
        <v>197</v>
      </c>
      <c r="G105" s="5">
        <f t="shared" si="1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v>8.2251000000000012</v>
      </c>
      <c r="C106" s="13">
        <v>8.25</v>
      </c>
      <c r="D106" s="12">
        <v>1.1806893703703661E-3</v>
      </c>
      <c r="E106" s="11">
        <v>1.1840370370370329E-3</v>
      </c>
      <c r="F106" s="10">
        <v>196</v>
      </c>
      <c r="G106" s="5">
        <f t="shared" si="1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v>8.2551000000000005</v>
      </c>
      <c r="C107" s="13">
        <v>8.27</v>
      </c>
      <c r="D107" s="12">
        <v>1.184090037037033E-3</v>
      </c>
      <c r="E107" s="11">
        <v>1.1874537037036997E-3</v>
      </c>
      <c r="F107" s="10">
        <v>195</v>
      </c>
      <c r="G107" s="5">
        <f t="shared" si="1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v>8.2751000000000001</v>
      </c>
      <c r="C108" s="13">
        <v>8.2899999999999991</v>
      </c>
      <c r="D108" s="12">
        <v>1.1875067037036998E-3</v>
      </c>
      <c r="E108" s="11">
        <v>1.1908703703703664E-3</v>
      </c>
      <c r="F108" s="10">
        <v>194</v>
      </c>
      <c r="G108" s="5">
        <f t="shared" si="1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v>8.2950999999999997</v>
      </c>
      <c r="C109" s="13">
        <v>8.31</v>
      </c>
      <c r="D109" s="12">
        <v>1.1909233703703665E-3</v>
      </c>
      <c r="E109" s="11">
        <v>1.1942870370370332E-3</v>
      </c>
      <c r="F109" s="10">
        <v>193</v>
      </c>
      <c r="G109" s="5">
        <f t="shared" si="1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v>8.315100000000001</v>
      </c>
      <c r="C110" s="13">
        <v>8.33</v>
      </c>
      <c r="D110" s="12">
        <v>1.1943400370370333E-3</v>
      </c>
      <c r="E110" s="11">
        <v>1.1977037037037E-3</v>
      </c>
      <c r="F110" s="10">
        <v>192</v>
      </c>
      <c r="G110" s="5">
        <f t="shared" si="1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v>8.3351000000000006</v>
      </c>
      <c r="C111" s="13">
        <v>8.35</v>
      </c>
      <c r="D111" s="12">
        <v>1.1977557037036999E-3</v>
      </c>
      <c r="E111" s="11">
        <v>1.2011203703703667E-3</v>
      </c>
      <c r="F111" s="10">
        <v>191</v>
      </c>
      <c r="G111" s="5">
        <f t="shared" si="1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v>8.3551000000000002</v>
      </c>
      <c r="C112" s="13">
        <v>8.3800000000000008</v>
      </c>
      <c r="D112" s="12">
        <v>1.2011723703703667E-3</v>
      </c>
      <c r="E112" s="11">
        <v>1.2045370370370335E-3</v>
      </c>
      <c r="F112" s="10">
        <v>190</v>
      </c>
      <c r="G112" s="5">
        <f t="shared" si="1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v>8.3851000000000013</v>
      </c>
      <c r="C113" s="13">
        <v>8.4</v>
      </c>
      <c r="D113" s="12">
        <v>1.2045900370370336E-3</v>
      </c>
      <c r="E113" s="11">
        <v>1.2079537037037002E-3</v>
      </c>
      <c r="F113" s="10">
        <v>189</v>
      </c>
      <c r="G113" s="5">
        <f t="shared" si="1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v>8.4051000000000009</v>
      </c>
      <c r="C114" s="13">
        <v>8.42</v>
      </c>
      <c r="D114" s="12">
        <v>1.2080067037037003E-3</v>
      </c>
      <c r="E114" s="11">
        <v>1.211370370370367E-3</v>
      </c>
      <c r="F114" s="10">
        <v>188</v>
      </c>
      <c r="G114" s="5">
        <f t="shared" si="1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v>8.4251000000000005</v>
      </c>
      <c r="C115" s="13">
        <v>8.44</v>
      </c>
      <c r="D115" s="12">
        <v>1.2114233703703671E-3</v>
      </c>
      <c r="E115" s="11">
        <v>1.2147870370370338E-3</v>
      </c>
      <c r="F115" s="10">
        <v>187</v>
      </c>
      <c r="G115" s="5">
        <f t="shared" si="1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v>8.4451000000000001</v>
      </c>
      <c r="C116" s="13">
        <v>8.4600000000000009</v>
      </c>
      <c r="D116" s="12">
        <v>1.2148400370370338E-3</v>
      </c>
      <c r="E116" s="11">
        <v>1.2182037037037005E-3</v>
      </c>
      <c r="F116" s="10">
        <v>186</v>
      </c>
      <c r="G116" s="5">
        <f t="shared" si="1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v>8.4651000000000014</v>
      </c>
      <c r="C117" s="13">
        <v>8.48</v>
      </c>
      <c r="D117" s="12">
        <v>1.2182557037037005E-3</v>
      </c>
      <c r="E117" s="11">
        <v>1.2216203703703673E-3</v>
      </c>
      <c r="F117" s="10">
        <v>185</v>
      </c>
      <c r="G117" s="5">
        <f t="shared" si="1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v>8.485100000000001</v>
      </c>
      <c r="C118" s="13">
        <v>8.51</v>
      </c>
      <c r="D118" s="12">
        <v>1.2216723703703672E-3</v>
      </c>
      <c r="E118" s="11">
        <v>1.225037037037034E-3</v>
      </c>
      <c r="F118" s="10">
        <v>184</v>
      </c>
      <c r="G118" s="5">
        <f t="shared" si="1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v>8.5151000000000003</v>
      </c>
      <c r="C119" s="13">
        <v>8.5299999999999994</v>
      </c>
      <c r="D119" s="12">
        <v>1.2250900370370341E-3</v>
      </c>
      <c r="E119" s="11">
        <v>1.2284537037037008E-3</v>
      </c>
      <c r="F119" s="10">
        <v>183</v>
      </c>
      <c r="G119" s="5">
        <f t="shared" si="1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v>8.5350999999999999</v>
      </c>
      <c r="C120" s="13">
        <v>8.5500000000000007</v>
      </c>
      <c r="D120" s="12">
        <v>1.2285067037037009E-3</v>
      </c>
      <c r="E120" s="11">
        <v>1.2318703703703675E-3</v>
      </c>
      <c r="F120" s="10">
        <v>182</v>
      </c>
      <c r="G120" s="5">
        <f t="shared" si="1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v>8.5551000000000013</v>
      </c>
      <c r="C121" s="13">
        <v>8.57</v>
      </c>
      <c r="D121" s="12">
        <v>1.2319233703703676E-3</v>
      </c>
      <c r="E121" s="11">
        <v>1.2352870370370343E-3</v>
      </c>
      <c r="F121" s="10">
        <v>181</v>
      </c>
      <c r="G121" s="5">
        <f t="shared" si="1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v>8.5751000000000008</v>
      </c>
      <c r="C122" s="13">
        <v>8.59</v>
      </c>
      <c r="D122" s="12">
        <v>1.2353400370370344E-3</v>
      </c>
      <c r="E122" s="11">
        <v>1.2387037037037011E-3</v>
      </c>
      <c r="F122" s="10">
        <v>180</v>
      </c>
      <c r="G122" s="5">
        <f t="shared" si="1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v>8.5951000000000004</v>
      </c>
      <c r="C123" s="13">
        <v>8.61</v>
      </c>
      <c r="D123" s="12">
        <v>1.238755703703701E-3</v>
      </c>
      <c r="E123" s="11">
        <v>1.2421203703703678E-3</v>
      </c>
      <c r="F123" s="10">
        <v>179</v>
      </c>
      <c r="G123" s="5">
        <f t="shared" si="1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v>8.6151</v>
      </c>
      <c r="C124" s="13">
        <v>8.64</v>
      </c>
      <c r="D124" s="12">
        <v>1.2421723703703678E-3</v>
      </c>
      <c r="E124" s="11">
        <v>1.2455370370370346E-3</v>
      </c>
      <c r="F124" s="10">
        <v>178</v>
      </c>
      <c r="G124" s="5">
        <f t="shared" si="1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v>8.6451000000000011</v>
      </c>
      <c r="C125" s="13">
        <v>8.66</v>
      </c>
      <c r="D125" s="12">
        <v>1.2455900370370347E-3</v>
      </c>
      <c r="E125" s="11">
        <v>1.2489537037037013E-3</v>
      </c>
      <c r="F125" s="10">
        <v>177</v>
      </c>
      <c r="G125" s="5">
        <f t="shared" si="1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v>8.6651000000000007</v>
      </c>
      <c r="C126" s="13">
        <v>8.68</v>
      </c>
      <c r="D126" s="12">
        <v>1.2490067037037014E-3</v>
      </c>
      <c r="E126" s="11">
        <v>1.2523703703703681E-3</v>
      </c>
      <c r="F126" s="10">
        <v>176</v>
      </c>
      <c r="G126" s="5">
        <f t="shared" si="1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v>8.6851000000000003</v>
      </c>
      <c r="C127" s="13">
        <v>8.6999999999999993</v>
      </c>
      <c r="D127" s="12">
        <v>1.2524233703703682E-3</v>
      </c>
      <c r="E127" s="11">
        <v>1.2557870370370349E-3</v>
      </c>
      <c r="F127" s="10">
        <v>175</v>
      </c>
      <c r="G127" s="5">
        <f t="shared" si="1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v>8.7050999999999998</v>
      </c>
      <c r="C128" s="13">
        <v>8.7200000000000006</v>
      </c>
      <c r="D128" s="12">
        <v>1.2558400370370349E-3</v>
      </c>
      <c r="E128" s="11">
        <v>1.2592037037037016E-3</v>
      </c>
      <c r="F128" s="10">
        <v>174</v>
      </c>
      <c r="G128" s="5">
        <f t="shared" si="1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v>8.7251000000000012</v>
      </c>
      <c r="C129" s="13">
        <v>8.74</v>
      </c>
      <c r="D129" s="12">
        <v>1.2592727037037015E-3</v>
      </c>
      <c r="E129" s="11">
        <v>1.2626203703703684E-3</v>
      </c>
      <c r="F129" s="10">
        <v>173</v>
      </c>
      <c r="G129" s="5">
        <f t="shared" si="1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v>8.7451000000000008</v>
      </c>
      <c r="C130" s="13">
        <v>8.76</v>
      </c>
      <c r="D130" s="12">
        <v>1.2626723703703683E-3</v>
      </c>
      <c r="E130" s="11">
        <v>1.2660370370370351E-3</v>
      </c>
      <c r="F130" s="10">
        <v>172</v>
      </c>
      <c r="G130" s="5">
        <f t="shared" ref="G130:G193" si="2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v>8.7651000000000003</v>
      </c>
      <c r="C131" s="13">
        <v>8.7899999999999991</v>
      </c>
      <c r="D131" s="12">
        <v>1.2660900370370352E-3</v>
      </c>
      <c r="E131" s="11">
        <v>1.2694537037037019E-3</v>
      </c>
      <c r="F131" s="10">
        <v>171</v>
      </c>
      <c r="G131" s="5">
        <f t="shared" si="2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v>8.7950999999999997</v>
      </c>
      <c r="C132" s="13">
        <v>8.81</v>
      </c>
      <c r="D132" s="12">
        <v>1.269506703703702E-3</v>
      </c>
      <c r="E132" s="11">
        <v>1.2728703703703687E-3</v>
      </c>
      <c r="F132" s="10">
        <v>170</v>
      </c>
      <c r="G132" s="5">
        <f t="shared" si="2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v>8.815100000000001</v>
      </c>
      <c r="C133" s="13">
        <v>8.83</v>
      </c>
      <c r="D133" s="12">
        <v>1.2729233703703687E-3</v>
      </c>
      <c r="E133" s="11">
        <v>1.2762870370370354E-3</v>
      </c>
      <c r="F133" s="10">
        <v>169</v>
      </c>
      <c r="G133" s="5">
        <f t="shared" si="2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v>8.8351000000000006</v>
      </c>
      <c r="C134" s="13">
        <v>8.85</v>
      </c>
      <c r="D134" s="12">
        <v>1.2763400370370355E-3</v>
      </c>
      <c r="E134" s="11">
        <v>1.2797037037037022E-3</v>
      </c>
      <c r="F134" s="10">
        <v>168</v>
      </c>
      <c r="G134" s="5">
        <f t="shared" si="2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v>8.8551000000000002</v>
      </c>
      <c r="C135" s="13">
        <v>8.8699999999999992</v>
      </c>
      <c r="D135" s="12">
        <v>1.2797557037037021E-3</v>
      </c>
      <c r="E135" s="11">
        <v>1.2831203703703689E-3</v>
      </c>
      <c r="F135" s="10">
        <v>167</v>
      </c>
      <c r="G135" s="5">
        <f t="shared" si="2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v>8.8750999999999998</v>
      </c>
      <c r="C136" s="13">
        <v>8.89</v>
      </c>
      <c r="D136" s="12">
        <v>1.2831723703703689E-3</v>
      </c>
      <c r="E136" s="11">
        <v>1.2865370370370357E-3</v>
      </c>
      <c r="F136" s="10">
        <v>166</v>
      </c>
      <c r="G136" s="5">
        <f t="shared" si="2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v>8.8951000000000011</v>
      </c>
      <c r="C137" s="13">
        <v>8.92</v>
      </c>
      <c r="D137" s="12">
        <v>1.2865900370370358E-3</v>
      </c>
      <c r="E137" s="11">
        <v>1.2899537037037024E-3</v>
      </c>
      <c r="F137" s="10">
        <v>165</v>
      </c>
      <c r="G137" s="5">
        <f t="shared" si="2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v>8.9251000000000005</v>
      </c>
      <c r="C138" s="13">
        <v>8.94</v>
      </c>
      <c r="D138" s="12">
        <v>1.2900067037037025E-3</v>
      </c>
      <c r="E138" s="11">
        <v>1.2933703703703692E-3</v>
      </c>
      <c r="F138" s="10">
        <v>164</v>
      </c>
      <c r="G138" s="5">
        <f t="shared" si="2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v>8.9451000000000001</v>
      </c>
      <c r="C139" s="13">
        <v>8.9600000000000009</v>
      </c>
      <c r="D139" s="12">
        <v>1.2934233703703693E-3</v>
      </c>
      <c r="E139" s="11">
        <v>1.296787037037036E-3</v>
      </c>
      <c r="F139" s="10">
        <v>163</v>
      </c>
      <c r="G139" s="5">
        <f t="shared" si="2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v>8.9651000000000014</v>
      </c>
      <c r="C140" s="13">
        <v>8.98</v>
      </c>
      <c r="D140" s="12">
        <v>1.296840037037036E-3</v>
      </c>
      <c r="E140" s="11">
        <v>1.3002037037037027E-3</v>
      </c>
      <c r="F140" s="10">
        <v>162</v>
      </c>
      <c r="G140" s="5">
        <f t="shared" si="2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v>8.985100000000001</v>
      </c>
      <c r="C141" s="13">
        <v>9</v>
      </c>
      <c r="D141" s="12">
        <v>1.3002557037037027E-3</v>
      </c>
      <c r="E141" s="11">
        <v>1.3036203703703695E-3</v>
      </c>
      <c r="F141" s="10">
        <v>161</v>
      </c>
      <c r="G141" s="5">
        <f t="shared" si="2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v>9.0051000000000005</v>
      </c>
      <c r="C142" s="13">
        <v>9.02</v>
      </c>
      <c r="D142" s="12">
        <v>1.3036723703703694E-3</v>
      </c>
      <c r="E142" s="11">
        <v>1.3070370370370362E-3</v>
      </c>
      <c r="F142" s="10">
        <v>160</v>
      </c>
      <c r="G142" s="5">
        <f t="shared" si="2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v>9.0251000000000001</v>
      </c>
      <c r="C143" s="13">
        <v>9.0500000000000007</v>
      </c>
      <c r="D143" s="12">
        <v>1.3070900370370363E-3</v>
      </c>
      <c r="E143" s="11">
        <v>1.310453703703703E-3</v>
      </c>
      <c r="F143" s="10">
        <v>159</v>
      </c>
      <c r="G143" s="5">
        <f t="shared" si="2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v>9.0551000000000013</v>
      </c>
      <c r="C144" s="13">
        <v>9.07</v>
      </c>
      <c r="D144" s="12">
        <v>1.3105067037037031E-3</v>
      </c>
      <c r="E144" s="11">
        <v>1.3138703703703698E-3</v>
      </c>
      <c r="F144" s="10">
        <v>158</v>
      </c>
      <c r="G144" s="5">
        <f t="shared" si="2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v>9.0751000000000008</v>
      </c>
      <c r="C145" s="13">
        <v>9.09</v>
      </c>
      <c r="D145" s="12">
        <v>1.3139233703703698E-3</v>
      </c>
      <c r="E145" s="11">
        <v>1.3172870370370365E-3</v>
      </c>
      <c r="F145" s="10">
        <v>157</v>
      </c>
      <c r="G145" s="5">
        <f t="shared" si="2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v>9.0951000000000004</v>
      </c>
      <c r="C146" s="13">
        <v>9.11</v>
      </c>
      <c r="D146" s="12">
        <v>1.3173400370370366E-3</v>
      </c>
      <c r="E146" s="11">
        <v>1.3207037037037033E-3</v>
      </c>
      <c r="F146" s="10">
        <v>156</v>
      </c>
      <c r="G146" s="5">
        <f t="shared" si="2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v>9.1151</v>
      </c>
      <c r="C147" s="13">
        <v>9.1300000000000008</v>
      </c>
      <c r="D147" s="12">
        <v>1.3207557037037032E-3</v>
      </c>
      <c r="E147" s="11">
        <v>1.32412037037037E-3</v>
      </c>
      <c r="F147" s="10">
        <v>155</v>
      </c>
      <c r="G147" s="5">
        <f t="shared" si="2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v>9.1351000000000013</v>
      </c>
      <c r="C148" s="13">
        <v>9.15</v>
      </c>
      <c r="D148" s="12">
        <v>1.32417237037037E-3</v>
      </c>
      <c r="E148" s="11">
        <v>1.3275370370370368E-3</v>
      </c>
      <c r="F148" s="10">
        <v>154</v>
      </c>
      <c r="G148" s="5">
        <f t="shared" si="2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v>9.1551000000000009</v>
      </c>
      <c r="C149" s="13">
        <v>9.18</v>
      </c>
      <c r="D149" s="12">
        <v>1.3275900370370369E-3</v>
      </c>
      <c r="E149" s="11">
        <v>1.3309537037037036E-3</v>
      </c>
      <c r="F149" s="10">
        <v>153</v>
      </c>
      <c r="G149" s="5">
        <f t="shared" si="2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v>9.1851000000000003</v>
      </c>
      <c r="C150" s="13">
        <v>9.1999999999999993</v>
      </c>
      <c r="D150" s="12">
        <v>1.3310067037037036E-3</v>
      </c>
      <c r="E150" s="11">
        <v>1.3343703703703703E-3</v>
      </c>
      <c r="F150" s="10">
        <v>152</v>
      </c>
      <c r="G150" s="5">
        <f t="shared" si="2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v>9.2050999999999998</v>
      </c>
      <c r="C151" s="13">
        <v>9.2200000000000006</v>
      </c>
      <c r="D151" s="12">
        <v>1.3344233703703704E-3</v>
      </c>
      <c r="E151" s="11">
        <v>1.3377870370370371E-3</v>
      </c>
      <c r="F151" s="10">
        <v>151</v>
      </c>
      <c r="G151" s="5">
        <f t="shared" si="2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v>9.2251000000000012</v>
      </c>
      <c r="C152" s="19">
        <v>9.24</v>
      </c>
      <c r="D152" s="12">
        <v>1.3378400370370371E-3</v>
      </c>
      <c r="E152" s="21">
        <v>1.3412037037037038E-3</v>
      </c>
      <c r="F152" s="18">
        <v>150</v>
      </c>
      <c r="G152" s="5">
        <f t="shared" si="2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v>9.2451000000000008</v>
      </c>
      <c r="C153" s="13">
        <v>9.26</v>
      </c>
      <c r="D153" s="12">
        <v>1.3412557037037038E-3</v>
      </c>
      <c r="E153" s="11">
        <v>1.3450000000000033E-3</v>
      </c>
      <c r="F153" s="10">
        <v>149</v>
      </c>
      <c r="G153" s="5">
        <f t="shared" si="2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v>9.2651000000000003</v>
      </c>
      <c r="C154" s="13">
        <v>9.2899999999999991</v>
      </c>
      <c r="D154" s="12">
        <v>1.3450520000000033E-3</v>
      </c>
      <c r="E154" s="11">
        <v>1.3487962962962995E-3</v>
      </c>
      <c r="F154" s="10">
        <v>148</v>
      </c>
      <c r="G154" s="5">
        <f t="shared" si="2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v>9.2950999999999997</v>
      </c>
      <c r="C155" s="13">
        <v>9.31</v>
      </c>
      <c r="D155" s="12">
        <v>1.3488492962962996E-3</v>
      </c>
      <c r="E155" s="11">
        <v>1.3525925925925958E-3</v>
      </c>
      <c r="F155" s="10">
        <v>147</v>
      </c>
      <c r="G155" s="5">
        <f t="shared" si="2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v>9.315100000000001</v>
      </c>
      <c r="C156" s="13">
        <v>9.34</v>
      </c>
      <c r="D156" s="12">
        <v>1.3526455925925958E-3</v>
      </c>
      <c r="E156" s="11">
        <v>1.356388888888892E-3</v>
      </c>
      <c r="F156" s="10">
        <v>146</v>
      </c>
      <c r="G156" s="5">
        <f t="shared" si="2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v>9.3451000000000004</v>
      </c>
      <c r="C157" s="13">
        <v>9.36</v>
      </c>
      <c r="D157" s="12">
        <v>1.3564418888888921E-3</v>
      </c>
      <c r="E157" s="11">
        <v>1.3601851851851882E-3</v>
      </c>
      <c r="F157" s="10">
        <v>145</v>
      </c>
      <c r="G157" s="5">
        <f t="shared" si="2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v>9.3651</v>
      </c>
      <c r="C158" s="13">
        <v>9.3800000000000008</v>
      </c>
      <c r="D158" s="12">
        <v>1.3602381851851883E-3</v>
      </c>
      <c r="E158" s="11">
        <v>1.3639814814814845E-3</v>
      </c>
      <c r="F158" s="10">
        <v>144</v>
      </c>
      <c r="G158" s="5">
        <f t="shared" si="2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v>9.3851000000000013</v>
      </c>
      <c r="C159" s="13">
        <v>9.41</v>
      </c>
      <c r="D159" s="12">
        <v>1.3640334814814844E-3</v>
      </c>
      <c r="E159" s="11">
        <v>1.3677777777777807E-3</v>
      </c>
      <c r="F159" s="10">
        <v>143</v>
      </c>
      <c r="G159" s="5">
        <f t="shared" si="2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v>9.4151000000000007</v>
      </c>
      <c r="C160" s="13">
        <v>9.43</v>
      </c>
      <c r="D160" s="12">
        <v>1.3678467777777806E-3</v>
      </c>
      <c r="E160" s="11">
        <v>1.3715740740740769E-3</v>
      </c>
      <c r="F160" s="10">
        <v>142</v>
      </c>
      <c r="G160" s="5">
        <f t="shared" si="2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v>9.4351000000000003</v>
      </c>
      <c r="C161" s="13">
        <v>9.4600000000000009</v>
      </c>
      <c r="D161" s="12">
        <v>1.371627074074077E-3</v>
      </c>
      <c r="E161" s="11">
        <v>1.3753703703703732E-3</v>
      </c>
      <c r="F161" s="10">
        <v>141</v>
      </c>
      <c r="G161" s="5">
        <f t="shared" si="2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v>9.4651000000000014</v>
      </c>
      <c r="C162" s="13">
        <v>9.48</v>
      </c>
      <c r="D162" s="12">
        <v>1.3754233703703732E-3</v>
      </c>
      <c r="E162" s="11">
        <v>1.3791666666666694E-3</v>
      </c>
      <c r="F162" s="10">
        <v>140</v>
      </c>
      <c r="G162" s="5">
        <f t="shared" si="2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v>9.485100000000001</v>
      </c>
      <c r="C163" s="13">
        <v>9.5</v>
      </c>
      <c r="D163" s="12">
        <v>1.3792196666666695E-3</v>
      </c>
      <c r="E163" s="11">
        <v>1.3829629629629656E-3</v>
      </c>
      <c r="F163" s="10">
        <v>139</v>
      </c>
      <c r="G163" s="5">
        <f t="shared" si="2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v>9.5051000000000005</v>
      </c>
      <c r="C164" s="13">
        <v>9.5299999999999994</v>
      </c>
      <c r="D164" s="12">
        <v>1.3830159629629657E-3</v>
      </c>
      <c r="E164" s="11">
        <v>1.3867592592592618E-3</v>
      </c>
      <c r="F164" s="10">
        <v>138</v>
      </c>
      <c r="G164" s="5">
        <f t="shared" si="2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v>9.5350999999999999</v>
      </c>
      <c r="C165" s="13">
        <v>9.5500000000000007</v>
      </c>
      <c r="D165" s="12">
        <v>1.3868282592592617E-3</v>
      </c>
      <c r="E165" s="11">
        <v>1.3905555555555581E-3</v>
      </c>
      <c r="F165" s="10">
        <v>137</v>
      </c>
      <c r="G165" s="5">
        <f t="shared" si="2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v>9.5551000000000013</v>
      </c>
      <c r="C166" s="13">
        <v>9.58</v>
      </c>
      <c r="D166" s="12">
        <v>1.390607555555558E-3</v>
      </c>
      <c r="E166" s="11">
        <v>1.3943518518518543E-3</v>
      </c>
      <c r="F166" s="10">
        <v>136</v>
      </c>
      <c r="G166" s="5">
        <f t="shared" si="2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v>9.5851000000000006</v>
      </c>
      <c r="C167" s="13">
        <v>9.6</v>
      </c>
      <c r="D167" s="12">
        <v>1.3944048518518544E-3</v>
      </c>
      <c r="E167" s="11">
        <v>1.3981481481481505E-3</v>
      </c>
      <c r="F167" s="10">
        <v>135</v>
      </c>
      <c r="G167" s="5">
        <f t="shared" si="2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v>9.6051000000000002</v>
      </c>
      <c r="C168" s="13">
        <v>9.6199999999999992</v>
      </c>
      <c r="D168" s="12">
        <v>1.3982011481481506E-3</v>
      </c>
      <c r="E168" s="11">
        <v>1.4019444444444468E-3</v>
      </c>
      <c r="F168" s="10">
        <v>134</v>
      </c>
      <c r="G168" s="5">
        <f t="shared" si="2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v>9.6250999999999998</v>
      </c>
      <c r="C169" s="13">
        <v>9.65</v>
      </c>
      <c r="D169" s="12">
        <v>1.4019974444444468E-3</v>
      </c>
      <c r="E169" s="11">
        <v>1.405740740740743E-3</v>
      </c>
      <c r="F169" s="10">
        <v>133</v>
      </c>
      <c r="G169" s="5">
        <f t="shared" si="2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v>9.6551000000000009</v>
      </c>
      <c r="C170" s="13">
        <v>9.67</v>
      </c>
      <c r="D170" s="12">
        <v>1.4057937407407431E-3</v>
      </c>
      <c r="E170" s="11">
        <v>1.4095370370370392E-3</v>
      </c>
      <c r="F170" s="10">
        <v>132</v>
      </c>
      <c r="G170" s="5">
        <f t="shared" si="2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v>9.6751000000000005</v>
      </c>
      <c r="C171" s="13">
        <v>9.6999999999999993</v>
      </c>
      <c r="D171" s="12">
        <v>1.4095890370370392E-3</v>
      </c>
      <c r="E171" s="11">
        <v>1.4133333333333355E-3</v>
      </c>
      <c r="F171" s="10">
        <v>131</v>
      </c>
      <c r="G171" s="5">
        <f t="shared" si="2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v>9.7050999999999998</v>
      </c>
      <c r="C172" s="13">
        <v>9.7200000000000006</v>
      </c>
      <c r="D172" s="12">
        <v>1.4133853333333354E-3</v>
      </c>
      <c r="E172" s="11">
        <v>1.4171296296296317E-3</v>
      </c>
      <c r="F172" s="10">
        <v>130</v>
      </c>
      <c r="G172" s="5">
        <f t="shared" si="2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v>9.7251000000000012</v>
      </c>
      <c r="C173" s="13">
        <v>9.74</v>
      </c>
      <c r="D173" s="12">
        <v>1.4171826296296318E-3</v>
      </c>
      <c r="E173" s="11">
        <v>1.4209259259259279E-3</v>
      </c>
      <c r="F173" s="10">
        <v>129</v>
      </c>
      <c r="G173" s="5">
        <f t="shared" si="2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v>9.7451000000000008</v>
      </c>
      <c r="C174" s="13">
        <v>9.77</v>
      </c>
      <c r="D174" s="12">
        <v>1.420978925925928E-3</v>
      </c>
      <c r="E174" s="11">
        <v>1.4247222222222241E-3</v>
      </c>
      <c r="F174" s="10">
        <v>128</v>
      </c>
      <c r="G174" s="5">
        <f t="shared" si="2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v>9.7751000000000001</v>
      </c>
      <c r="C175" s="13">
        <v>9.7899999999999991</v>
      </c>
      <c r="D175" s="12">
        <v>1.4247752222222242E-3</v>
      </c>
      <c r="E175" s="11">
        <v>1.4285185185185204E-3</v>
      </c>
      <c r="F175" s="10">
        <v>127</v>
      </c>
      <c r="G175" s="5">
        <f t="shared" si="2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v>9.7950999999999997</v>
      </c>
      <c r="C176" s="13">
        <v>9.82</v>
      </c>
      <c r="D176" s="12">
        <v>1.4285715185185204E-3</v>
      </c>
      <c r="E176" s="11">
        <v>1.4323148148148166E-3</v>
      </c>
      <c r="F176" s="10">
        <v>126</v>
      </c>
      <c r="G176" s="5">
        <f t="shared" si="2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v>9.8251000000000008</v>
      </c>
      <c r="C177" s="13">
        <v>9.84</v>
      </c>
      <c r="D177" s="12">
        <v>1.4323668148148166E-3</v>
      </c>
      <c r="E177" s="11">
        <v>1.4361111111111128E-3</v>
      </c>
      <c r="F177" s="10">
        <v>125</v>
      </c>
      <c r="G177" s="5">
        <f t="shared" si="2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v>9.8451000000000004</v>
      </c>
      <c r="C178" s="13">
        <v>9.86</v>
      </c>
      <c r="D178" s="12">
        <v>1.4361631111111128E-3</v>
      </c>
      <c r="E178" s="11">
        <v>1.4399074074074091E-3</v>
      </c>
      <c r="F178" s="10">
        <v>124</v>
      </c>
      <c r="G178" s="5">
        <f t="shared" si="2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v>9.8651</v>
      </c>
      <c r="C179" s="13">
        <v>9.89</v>
      </c>
      <c r="D179" s="12">
        <v>1.4399604074074091E-3</v>
      </c>
      <c r="E179" s="11">
        <v>1.4437037037037053E-3</v>
      </c>
      <c r="F179" s="10">
        <v>123</v>
      </c>
      <c r="G179" s="5">
        <f t="shared" si="2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v>9.8951000000000011</v>
      </c>
      <c r="C180" s="13">
        <v>9.91</v>
      </c>
      <c r="D180" s="12">
        <v>1.4437567037037054E-3</v>
      </c>
      <c r="E180" s="11">
        <v>1.4475000000000015E-3</v>
      </c>
      <c r="F180" s="10">
        <v>122</v>
      </c>
      <c r="G180" s="5">
        <f t="shared" si="2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v>9.9151000000000007</v>
      </c>
      <c r="C181" s="13">
        <v>9.94</v>
      </c>
      <c r="D181" s="12">
        <v>1.4475530000000016E-3</v>
      </c>
      <c r="E181" s="11">
        <v>1.4512962962962977E-3</v>
      </c>
      <c r="F181" s="10">
        <v>121</v>
      </c>
      <c r="G181" s="5">
        <f t="shared" si="2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v>9.9451000000000001</v>
      </c>
      <c r="C182" s="13">
        <v>9.9600000000000009</v>
      </c>
      <c r="D182" s="12">
        <v>1.4513492962962978E-3</v>
      </c>
      <c r="E182" s="11">
        <v>1.455092592592594E-3</v>
      </c>
      <c r="F182" s="10">
        <v>120</v>
      </c>
      <c r="G182" s="5">
        <f t="shared" si="2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v>9.9651000000000014</v>
      </c>
      <c r="C183" s="13">
        <v>9.98</v>
      </c>
      <c r="D183" s="12">
        <v>1.4551445925925939E-3</v>
      </c>
      <c r="E183" s="11">
        <v>1.4588888888888902E-3</v>
      </c>
      <c r="F183" s="10">
        <v>119</v>
      </c>
      <c r="G183" s="5">
        <f t="shared" si="2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v>9.985100000000001</v>
      </c>
      <c r="C184" s="13">
        <v>10.01</v>
      </c>
      <c r="D184" s="12">
        <v>1.4589408888888902E-3</v>
      </c>
      <c r="E184" s="11">
        <v>1.4626851851851864E-3</v>
      </c>
      <c r="F184" s="10">
        <v>118</v>
      </c>
      <c r="G184" s="5">
        <f t="shared" si="2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v>10.0151</v>
      </c>
      <c r="C185" s="13">
        <v>10.029999999999999</v>
      </c>
      <c r="D185" s="12">
        <v>1.4627381851851865E-3</v>
      </c>
      <c r="E185" s="11">
        <v>1.4664814814814827E-3</v>
      </c>
      <c r="F185" s="10">
        <v>117</v>
      </c>
      <c r="G185" s="5">
        <f t="shared" si="2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v>10.0351</v>
      </c>
      <c r="C186" s="13">
        <v>10.06</v>
      </c>
      <c r="D186" s="12">
        <v>1.4665344814814827E-3</v>
      </c>
      <c r="E186" s="11">
        <v>1.4702777777777789E-3</v>
      </c>
      <c r="F186" s="10">
        <v>116</v>
      </c>
      <c r="G186" s="5">
        <f t="shared" si="2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v>10.065100000000001</v>
      </c>
      <c r="C187" s="13">
        <v>10.08</v>
      </c>
      <c r="D187" s="12">
        <v>1.470330777777779E-3</v>
      </c>
      <c r="E187" s="11">
        <v>1.4740740740740751E-3</v>
      </c>
      <c r="F187" s="10">
        <v>115</v>
      </c>
      <c r="G187" s="5">
        <f t="shared" si="2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v>10.085100000000001</v>
      </c>
      <c r="C188" s="13">
        <v>10.1</v>
      </c>
      <c r="D188" s="12">
        <v>1.4741270740740752E-3</v>
      </c>
      <c r="E188" s="11">
        <v>1.4778703703703714E-3</v>
      </c>
      <c r="F188" s="10">
        <v>114</v>
      </c>
      <c r="G188" s="5">
        <f t="shared" si="2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v>10.1051</v>
      </c>
      <c r="C189" s="13">
        <v>10.130000000000001</v>
      </c>
      <c r="D189" s="12">
        <v>1.4779223703703713E-3</v>
      </c>
      <c r="E189" s="11">
        <v>1.4816666666666676E-3</v>
      </c>
      <c r="F189" s="10">
        <v>113</v>
      </c>
      <c r="G189" s="5">
        <f t="shared" si="2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v>10.135100000000001</v>
      </c>
      <c r="C190" s="13">
        <v>10.15</v>
      </c>
      <c r="D190" s="12">
        <v>1.4817186666666675E-3</v>
      </c>
      <c r="E190" s="11">
        <v>1.4854629629629638E-3</v>
      </c>
      <c r="F190" s="10">
        <v>112</v>
      </c>
      <c r="G190" s="5">
        <f t="shared" si="2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v>10.155100000000001</v>
      </c>
      <c r="C191" s="13">
        <v>10.18</v>
      </c>
      <c r="D191" s="12">
        <v>1.4855159629629639E-3</v>
      </c>
      <c r="E191" s="11">
        <v>1.48925925925926E-3</v>
      </c>
      <c r="F191" s="10">
        <v>111</v>
      </c>
      <c r="G191" s="5">
        <f t="shared" si="2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v>10.1851</v>
      </c>
      <c r="C192" s="13">
        <v>10.199999999999999</v>
      </c>
      <c r="D192" s="12">
        <v>1.4893122592592601E-3</v>
      </c>
      <c r="E192" s="11">
        <v>1.4930555555555563E-3</v>
      </c>
      <c r="F192" s="10">
        <v>110</v>
      </c>
      <c r="G192" s="5">
        <f t="shared" si="2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v>10.2051</v>
      </c>
      <c r="C193" s="13">
        <v>10.220000000000001</v>
      </c>
      <c r="D193" s="12">
        <v>1.4931085555555564E-3</v>
      </c>
      <c r="E193" s="11">
        <v>1.4968518518518525E-3</v>
      </c>
      <c r="F193" s="10">
        <v>109</v>
      </c>
      <c r="G193" s="5">
        <f t="shared" si="2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v>10.225100000000001</v>
      </c>
      <c r="C194" s="13">
        <v>10.25</v>
      </c>
      <c r="D194" s="12">
        <v>1.4969048518518526E-3</v>
      </c>
      <c r="E194" s="11">
        <v>1.5006481481481487E-3</v>
      </c>
      <c r="F194" s="10">
        <v>108</v>
      </c>
      <c r="G194" s="5">
        <f t="shared" ref="G194:G257" si="3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v>10.255100000000001</v>
      </c>
      <c r="C195" s="13">
        <v>10.27</v>
      </c>
      <c r="D195" s="12">
        <v>1.5007171481481486E-3</v>
      </c>
      <c r="E195" s="11">
        <v>1.504444444444445E-3</v>
      </c>
      <c r="F195" s="10">
        <v>107</v>
      </c>
      <c r="G195" s="5">
        <f t="shared" si="3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v>10.2751</v>
      </c>
      <c r="C196" s="13">
        <v>10.3</v>
      </c>
      <c r="D196" s="12">
        <v>1.5044964444444449E-3</v>
      </c>
      <c r="E196" s="11">
        <v>1.5082407407407412E-3</v>
      </c>
      <c r="F196" s="10">
        <v>106</v>
      </c>
      <c r="G196" s="5">
        <f t="shared" si="3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v>10.305100000000001</v>
      </c>
      <c r="C197" s="13">
        <v>10.32</v>
      </c>
      <c r="D197" s="12">
        <v>1.5082937407407413E-3</v>
      </c>
      <c r="E197" s="11">
        <v>1.5120370370370374E-3</v>
      </c>
      <c r="F197" s="10">
        <v>105</v>
      </c>
      <c r="G197" s="5">
        <f t="shared" si="3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v>10.325100000000001</v>
      </c>
      <c r="C198" s="13">
        <v>10.34</v>
      </c>
      <c r="D198" s="12">
        <v>1.5120900370370375E-3</v>
      </c>
      <c r="E198" s="11">
        <v>1.5158333333333337E-3</v>
      </c>
      <c r="F198" s="10">
        <v>104</v>
      </c>
      <c r="G198" s="5">
        <f t="shared" si="3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v>10.3451</v>
      </c>
      <c r="C199" s="13">
        <v>10.37</v>
      </c>
      <c r="D199" s="12">
        <v>1.5158863333333337E-3</v>
      </c>
      <c r="E199" s="11">
        <v>1.5196296296296299E-3</v>
      </c>
      <c r="F199" s="10">
        <v>103</v>
      </c>
      <c r="G199" s="5">
        <f t="shared" si="3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v>10.3751</v>
      </c>
      <c r="C200" s="13">
        <v>10.39</v>
      </c>
      <c r="D200" s="12">
        <v>1.51968262962963E-3</v>
      </c>
      <c r="E200" s="11">
        <v>1.5234259259259261E-3</v>
      </c>
      <c r="F200" s="10">
        <v>102</v>
      </c>
      <c r="G200" s="5">
        <f t="shared" si="3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v>10.395100000000001</v>
      </c>
      <c r="C201" s="13">
        <v>10.42</v>
      </c>
      <c r="D201" s="12">
        <v>1.5234779259259261E-3</v>
      </c>
      <c r="E201" s="11">
        <v>1.5272222222222223E-3</v>
      </c>
      <c r="F201" s="10">
        <v>101</v>
      </c>
      <c r="G201" s="5">
        <f t="shared" si="3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v>10.4251</v>
      </c>
      <c r="C202" s="19">
        <v>10.44</v>
      </c>
      <c r="D202" s="12">
        <v>1.5272742222222223E-3</v>
      </c>
      <c r="E202" s="21">
        <v>1.5310185185185186E-3</v>
      </c>
      <c r="F202" s="18">
        <v>100</v>
      </c>
      <c r="G202" s="5">
        <f t="shared" si="3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v>10.4451</v>
      </c>
      <c r="C203" s="13">
        <v>10.47</v>
      </c>
      <c r="D203" s="12">
        <v>1.5310715185185187E-3</v>
      </c>
      <c r="E203" s="11">
        <v>1.5356574074074079E-3</v>
      </c>
      <c r="F203" s="10">
        <v>99</v>
      </c>
      <c r="G203" s="5">
        <f t="shared" si="3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v>10.475100000000001</v>
      </c>
      <c r="C204" s="13">
        <v>10.49</v>
      </c>
      <c r="D204" s="12">
        <v>1.535710407407408E-3</v>
      </c>
      <c r="E204" s="11">
        <v>1.5402962962962968E-3</v>
      </c>
      <c r="F204" s="10">
        <v>98</v>
      </c>
      <c r="G204" s="5">
        <f t="shared" si="3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v>10.495100000000001</v>
      </c>
      <c r="C205" s="13">
        <v>10.52</v>
      </c>
      <c r="D205" s="12">
        <v>1.5403492962962968E-3</v>
      </c>
      <c r="E205" s="11">
        <v>1.5449351851851856E-3</v>
      </c>
      <c r="F205" s="10">
        <v>97</v>
      </c>
      <c r="G205" s="5">
        <f t="shared" si="3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v>10.5251</v>
      </c>
      <c r="C206" s="13">
        <v>10.55</v>
      </c>
      <c r="D206" s="12">
        <v>1.5449881851851857E-3</v>
      </c>
      <c r="E206" s="11">
        <v>1.5495740740740745E-3</v>
      </c>
      <c r="F206" s="10">
        <v>96</v>
      </c>
      <c r="G206" s="5">
        <f t="shared" si="3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v>10.555100000000001</v>
      </c>
      <c r="C207" s="13">
        <v>10.57</v>
      </c>
      <c r="D207" s="12">
        <v>1.5496260740740745E-3</v>
      </c>
      <c r="E207" s="11">
        <v>1.5542129629629634E-3</v>
      </c>
      <c r="F207" s="10">
        <v>95</v>
      </c>
      <c r="G207" s="5">
        <f t="shared" si="3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v>10.575100000000001</v>
      </c>
      <c r="C208" s="13">
        <v>10.6</v>
      </c>
      <c r="D208" s="12">
        <v>1.5542649629629634E-3</v>
      </c>
      <c r="E208" s="11">
        <v>1.5588518518518523E-3</v>
      </c>
      <c r="F208" s="10">
        <v>94</v>
      </c>
      <c r="G208" s="5">
        <f t="shared" si="3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v>10.6051</v>
      </c>
      <c r="C209" s="13">
        <v>10.62</v>
      </c>
      <c r="D209" s="12">
        <v>1.5589048518518524E-3</v>
      </c>
      <c r="E209" s="11">
        <v>1.5634907407407412E-3</v>
      </c>
      <c r="F209" s="10">
        <v>93</v>
      </c>
      <c r="G209" s="5">
        <f t="shared" si="3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v>10.6251</v>
      </c>
      <c r="C210" s="13">
        <v>10.65</v>
      </c>
      <c r="D210" s="12">
        <v>1.5635597407407411E-3</v>
      </c>
      <c r="E210" s="11">
        <v>1.56812962962963E-3</v>
      </c>
      <c r="F210" s="10">
        <v>92</v>
      </c>
      <c r="G210" s="5">
        <f t="shared" si="3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v>10.655100000000001</v>
      </c>
      <c r="C211" s="13">
        <v>10.68</v>
      </c>
      <c r="D211" s="12">
        <v>1.5681826296296301E-3</v>
      </c>
      <c r="E211" s="11">
        <v>1.5727685185185189E-3</v>
      </c>
      <c r="F211" s="10">
        <v>91</v>
      </c>
      <c r="G211" s="5">
        <f t="shared" si="3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v>10.6851</v>
      </c>
      <c r="C212" s="13">
        <v>10.7</v>
      </c>
      <c r="D212" s="12">
        <v>1.572821518518519E-3</v>
      </c>
      <c r="E212" s="11">
        <v>1.5774074074074078E-3</v>
      </c>
      <c r="F212" s="10">
        <v>90</v>
      </c>
      <c r="G212" s="5">
        <f t="shared" si="3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v>10.7051</v>
      </c>
      <c r="C213" s="13">
        <v>10.73</v>
      </c>
      <c r="D213" s="12">
        <v>1.5774594074074077E-3</v>
      </c>
      <c r="E213" s="11">
        <v>1.5820462962962967E-3</v>
      </c>
      <c r="F213" s="10">
        <v>89</v>
      </c>
      <c r="G213" s="5">
        <f t="shared" si="3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v>10.735100000000001</v>
      </c>
      <c r="C214" s="13">
        <v>10.76</v>
      </c>
      <c r="D214" s="12">
        <v>1.5820982962962966E-3</v>
      </c>
      <c r="E214" s="11">
        <v>1.5866851851851856E-3</v>
      </c>
      <c r="F214" s="10">
        <v>88</v>
      </c>
      <c r="G214" s="5">
        <f t="shared" si="3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v>10.7651</v>
      </c>
      <c r="C215" s="13">
        <v>10.78</v>
      </c>
      <c r="D215" s="12">
        <v>1.5867381851851856E-3</v>
      </c>
      <c r="E215" s="11">
        <v>1.5913240740740744E-3</v>
      </c>
      <c r="F215" s="10">
        <v>87</v>
      </c>
      <c r="G215" s="5">
        <f t="shared" si="3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v>10.7851</v>
      </c>
      <c r="C216" s="13">
        <v>10.81</v>
      </c>
      <c r="D216" s="12">
        <v>1.5913770740740745E-3</v>
      </c>
      <c r="E216" s="11">
        <v>1.5959629629629633E-3</v>
      </c>
      <c r="F216" s="10">
        <v>86</v>
      </c>
      <c r="G216" s="5">
        <f t="shared" si="3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v>10.815100000000001</v>
      </c>
      <c r="C217" s="13">
        <v>10.84</v>
      </c>
      <c r="D217" s="12">
        <v>1.5960159629629634E-3</v>
      </c>
      <c r="E217" s="11">
        <v>1.6006018518518522E-3</v>
      </c>
      <c r="F217" s="10">
        <v>85</v>
      </c>
      <c r="G217" s="5">
        <f t="shared" si="3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v>10.8451</v>
      </c>
      <c r="C218" s="13">
        <v>10.86</v>
      </c>
      <c r="D218" s="12">
        <v>1.6006548518518523E-3</v>
      </c>
      <c r="E218" s="11">
        <v>1.6052407407407411E-3</v>
      </c>
      <c r="F218" s="10">
        <v>84</v>
      </c>
      <c r="G218" s="5">
        <f t="shared" si="3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v>10.8651</v>
      </c>
      <c r="C219" s="13">
        <v>10.89</v>
      </c>
      <c r="D219" s="12">
        <v>1.605292740740741E-3</v>
      </c>
      <c r="E219" s="11">
        <v>1.6098796296296299E-3</v>
      </c>
      <c r="F219" s="10">
        <v>83</v>
      </c>
      <c r="G219" s="5">
        <f t="shared" si="3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v>10.895100000000001</v>
      </c>
      <c r="C220" s="13">
        <v>10.92</v>
      </c>
      <c r="D220" s="12">
        <v>1.6099316296296299E-3</v>
      </c>
      <c r="E220" s="11">
        <v>1.6145185185185188E-3</v>
      </c>
      <c r="F220" s="10">
        <v>82</v>
      </c>
      <c r="G220" s="5">
        <f t="shared" si="3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v>10.9251</v>
      </c>
      <c r="C221" s="13">
        <v>10.94</v>
      </c>
      <c r="D221" s="12">
        <v>1.6145715185185189E-3</v>
      </c>
      <c r="E221" s="11">
        <v>1.6191574074074077E-3</v>
      </c>
      <c r="F221" s="10">
        <v>81</v>
      </c>
      <c r="G221" s="5">
        <f t="shared" si="3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v>10.9451</v>
      </c>
      <c r="C222" s="13">
        <v>10.97</v>
      </c>
      <c r="D222" s="12">
        <v>1.6192264074074076E-3</v>
      </c>
      <c r="E222" s="11">
        <v>1.6237962962962966E-3</v>
      </c>
      <c r="F222" s="10">
        <v>80</v>
      </c>
      <c r="G222" s="5">
        <f t="shared" si="3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v>10.975100000000001</v>
      </c>
      <c r="C223" s="13">
        <v>10.99</v>
      </c>
      <c r="D223" s="12">
        <v>1.6238492962962967E-3</v>
      </c>
      <c r="E223" s="11">
        <v>1.6284351851851855E-3</v>
      </c>
      <c r="F223" s="10">
        <v>79</v>
      </c>
      <c r="G223" s="5">
        <f t="shared" si="3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v>10.995100000000001</v>
      </c>
      <c r="C224" s="13">
        <v>11.02</v>
      </c>
      <c r="D224" s="12">
        <v>1.6284881851851855E-3</v>
      </c>
      <c r="E224" s="11">
        <v>1.6330740740740743E-3</v>
      </c>
      <c r="F224" s="10">
        <v>78</v>
      </c>
      <c r="G224" s="5">
        <f t="shared" si="3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v>11.0251</v>
      </c>
      <c r="C225" s="13">
        <v>11.05</v>
      </c>
      <c r="D225" s="12">
        <v>1.6331260740740743E-3</v>
      </c>
      <c r="E225" s="11">
        <v>1.6377129629629632E-3</v>
      </c>
      <c r="F225" s="10">
        <v>77</v>
      </c>
      <c r="G225" s="5">
        <f t="shared" si="3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v>11.055100000000001</v>
      </c>
      <c r="C226" s="13">
        <v>11.07</v>
      </c>
      <c r="D226" s="12">
        <v>1.6377649629629632E-3</v>
      </c>
      <c r="E226" s="11">
        <v>1.6423518518518521E-3</v>
      </c>
      <c r="F226" s="10">
        <v>76</v>
      </c>
      <c r="G226" s="5">
        <f t="shared" si="3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v>11.075100000000001</v>
      </c>
      <c r="C227" s="13">
        <v>11.1</v>
      </c>
      <c r="D227" s="12">
        <v>1.6424048518518522E-3</v>
      </c>
      <c r="E227" s="11">
        <v>1.646990740740741E-3</v>
      </c>
      <c r="F227" s="10">
        <v>75</v>
      </c>
      <c r="G227" s="5">
        <f t="shared" si="3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v>11.1051</v>
      </c>
      <c r="C228" s="13">
        <v>11.13</v>
      </c>
      <c r="D228" s="12">
        <v>1.647043740740741E-3</v>
      </c>
      <c r="E228" s="11">
        <v>1.6516296296296298E-3</v>
      </c>
      <c r="F228" s="10">
        <v>74</v>
      </c>
      <c r="G228" s="5">
        <f t="shared" si="3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v>11.135100000000001</v>
      </c>
      <c r="C229" s="13">
        <v>11.15</v>
      </c>
      <c r="D229" s="12">
        <v>1.6516826296296299E-3</v>
      </c>
      <c r="E229" s="11">
        <v>1.6562685185185187E-3</v>
      </c>
      <c r="F229" s="10">
        <v>73</v>
      </c>
      <c r="G229" s="5">
        <f t="shared" si="3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v>11.155100000000001</v>
      </c>
      <c r="C230" s="13">
        <v>11.18</v>
      </c>
      <c r="D230" s="12">
        <v>1.6563215185185188E-3</v>
      </c>
      <c r="E230" s="11">
        <v>1.6609074074074076E-3</v>
      </c>
      <c r="F230" s="10">
        <v>72</v>
      </c>
      <c r="G230" s="5">
        <f t="shared" si="3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v>11.1851</v>
      </c>
      <c r="C231" s="13">
        <v>11.21</v>
      </c>
      <c r="D231" s="12">
        <v>1.6609594074074076E-3</v>
      </c>
      <c r="E231" s="11">
        <v>1.6655462962962965E-3</v>
      </c>
      <c r="F231" s="10">
        <v>71</v>
      </c>
      <c r="G231" s="5">
        <f t="shared" si="3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v>11.215100000000001</v>
      </c>
      <c r="C232" s="13">
        <v>11.23</v>
      </c>
      <c r="D232" s="12">
        <v>1.6655982962962964E-3</v>
      </c>
      <c r="E232" s="11">
        <v>1.6701851851851854E-3</v>
      </c>
      <c r="F232" s="10">
        <v>70</v>
      </c>
      <c r="G232" s="5">
        <f t="shared" si="3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v>11.235100000000001</v>
      </c>
      <c r="C233" s="13">
        <v>11.26</v>
      </c>
      <c r="D233" s="12">
        <v>1.6702381851851854E-3</v>
      </c>
      <c r="E233" s="11">
        <v>1.6748240740740742E-3</v>
      </c>
      <c r="F233" s="10">
        <v>69</v>
      </c>
      <c r="G233" s="5">
        <f t="shared" si="3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v>11.2651</v>
      </c>
      <c r="C234" s="13">
        <v>11.28</v>
      </c>
      <c r="D234" s="12">
        <v>1.6748770740740743E-3</v>
      </c>
      <c r="E234" s="11">
        <v>1.6794629629629631E-3</v>
      </c>
      <c r="F234" s="10">
        <v>68</v>
      </c>
      <c r="G234" s="5">
        <f t="shared" si="3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v>11.2851</v>
      </c>
      <c r="C235" s="13">
        <v>11.31</v>
      </c>
      <c r="D235" s="12">
        <v>1.679531962962963E-3</v>
      </c>
      <c r="E235" s="11">
        <v>1.684101851851852E-3</v>
      </c>
      <c r="F235" s="10">
        <v>67</v>
      </c>
      <c r="G235" s="5">
        <f t="shared" si="3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v>11.315100000000001</v>
      </c>
      <c r="C236" s="13">
        <v>11.34</v>
      </c>
      <c r="D236" s="12">
        <v>1.6841548518518521E-3</v>
      </c>
      <c r="E236" s="11">
        <v>1.6887407407407409E-3</v>
      </c>
      <c r="F236" s="10">
        <v>66</v>
      </c>
      <c r="G236" s="5">
        <f t="shared" si="3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v>11.3451</v>
      </c>
      <c r="C237" s="13">
        <v>11.36</v>
      </c>
      <c r="D237" s="12">
        <v>1.6887927407407408E-3</v>
      </c>
      <c r="E237" s="11">
        <v>1.6933796296296297E-3</v>
      </c>
      <c r="F237" s="10">
        <v>65</v>
      </c>
      <c r="G237" s="5">
        <f t="shared" si="3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v>11.3651</v>
      </c>
      <c r="C238" s="13">
        <v>11.39</v>
      </c>
      <c r="D238" s="12">
        <v>1.6934316296296297E-3</v>
      </c>
      <c r="E238" s="11">
        <v>1.6980185185185186E-3</v>
      </c>
      <c r="F238" s="10">
        <v>64</v>
      </c>
      <c r="G238" s="5">
        <f t="shared" si="3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v>11.395100000000001</v>
      </c>
      <c r="C239" s="13">
        <v>11.42</v>
      </c>
      <c r="D239" s="12">
        <v>1.6980715185185187E-3</v>
      </c>
      <c r="E239" s="11">
        <v>1.7026574074074075E-3</v>
      </c>
      <c r="F239" s="10">
        <v>63</v>
      </c>
      <c r="G239" s="5">
        <f t="shared" si="3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v>11.4251</v>
      </c>
      <c r="C240" s="13">
        <v>11.44</v>
      </c>
      <c r="D240" s="12">
        <v>1.7027104074074076E-3</v>
      </c>
      <c r="E240" s="11">
        <v>1.7072962962962964E-3</v>
      </c>
      <c r="F240" s="10">
        <v>62</v>
      </c>
      <c r="G240" s="5">
        <f t="shared" si="3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v>11.4451</v>
      </c>
      <c r="C241" s="13">
        <v>11.47</v>
      </c>
      <c r="D241" s="12">
        <v>1.7073492962962965E-3</v>
      </c>
      <c r="E241" s="11">
        <v>1.7119351851851853E-3</v>
      </c>
      <c r="F241" s="10">
        <v>61</v>
      </c>
      <c r="G241" s="5">
        <f t="shared" si="3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v>11.475100000000001</v>
      </c>
      <c r="C242" s="13">
        <v>11.5</v>
      </c>
      <c r="D242" s="12">
        <v>1.7119881851851853E-3</v>
      </c>
      <c r="E242" s="11">
        <v>1.7165740740740741E-3</v>
      </c>
      <c r="F242" s="10">
        <v>60</v>
      </c>
      <c r="G242" s="5">
        <f t="shared" si="3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v>11.505100000000001</v>
      </c>
      <c r="C243" s="13">
        <v>11.52</v>
      </c>
      <c r="D243" s="12">
        <v>1.7166260740740741E-3</v>
      </c>
      <c r="E243" s="11">
        <v>1.721212962962963E-3</v>
      </c>
      <c r="F243" s="10">
        <v>59</v>
      </c>
      <c r="G243" s="5">
        <f t="shared" si="3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v>11.5251</v>
      </c>
      <c r="C244" s="13">
        <v>11.55</v>
      </c>
      <c r="D244" s="12">
        <v>1.721264962962963E-3</v>
      </c>
      <c r="E244" s="11">
        <v>1.7258518518518519E-3</v>
      </c>
      <c r="F244" s="10">
        <v>58</v>
      </c>
      <c r="G244" s="5">
        <f t="shared" si="3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v>11.555100000000001</v>
      </c>
      <c r="C245" s="13">
        <v>11.58</v>
      </c>
      <c r="D245" s="12">
        <v>1.725904851851852E-3</v>
      </c>
      <c r="E245" s="11">
        <v>1.7304907407407408E-3</v>
      </c>
      <c r="F245" s="10">
        <v>57</v>
      </c>
      <c r="G245" s="5">
        <f t="shared" si="3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v>11.585100000000001</v>
      </c>
      <c r="C246" s="13">
        <v>11.6</v>
      </c>
      <c r="D246" s="12">
        <v>1.7305437407407408E-3</v>
      </c>
      <c r="E246" s="11">
        <v>1.7351296296296297E-3</v>
      </c>
      <c r="F246" s="10">
        <v>56</v>
      </c>
      <c r="G246" s="5">
        <f t="shared" si="3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v>11.6051</v>
      </c>
      <c r="C247" s="13">
        <v>11.63</v>
      </c>
      <c r="D247" s="12">
        <v>1.7351986296296295E-3</v>
      </c>
      <c r="E247" s="11">
        <v>1.7397685185185185E-3</v>
      </c>
      <c r="F247" s="10">
        <v>55</v>
      </c>
      <c r="G247" s="5">
        <f t="shared" si="3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v>11.635100000000001</v>
      </c>
      <c r="C248" s="13">
        <v>11.65</v>
      </c>
      <c r="D248" s="12">
        <v>1.7398215185185186E-3</v>
      </c>
      <c r="E248" s="11">
        <v>1.7444074074074074E-3</v>
      </c>
      <c r="F248" s="10">
        <v>54</v>
      </c>
      <c r="G248" s="5">
        <f t="shared" si="3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v>11.655100000000001</v>
      </c>
      <c r="C249" s="13">
        <v>11.68</v>
      </c>
      <c r="D249" s="12">
        <v>1.7444594074074074E-3</v>
      </c>
      <c r="E249" s="11">
        <v>1.7490462962962963E-3</v>
      </c>
      <c r="F249" s="10">
        <v>53</v>
      </c>
      <c r="G249" s="5">
        <f t="shared" si="3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v>11.6851</v>
      </c>
      <c r="C250" s="13">
        <v>11.71</v>
      </c>
      <c r="D250" s="12">
        <v>1.7490982962962962E-3</v>
      </c>
      <c r="E250" s="11">
        <v>1.7536851851851852E-3</v>
      </c>
      <c r="F250" s="10">
        <v>52</v>
      </c>
      <c r="G250" s="5">
        <f t="shared" si="3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v>11.715100000000001</v>
      </c>
      <c r="C251" s="13">
        <v>11.73</v>
      </c>
      <c r="D251" s="12">
        <v>1.7537381851851852E-3</v>
      </c>
      <c r="E251" s="11">
        <v>1.758324074074074E-3</v>
      </c>
      <c r="F251" s="10">
        <v>51</v>
      </c>
      <c r="G251" s="5">
        <f t="shared" si="3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v>11.735100000000001</v>
      </c>
      <c r="C252" s="19">
        <v>11.76</v>
      </c>
      <c r="D252" s="12">
        <v>1.7583770740740741E-3</v>
      </c>
      <c r="E252" s="21">
        <v>1.7629629629629629E-3</v>
      </c>
      <c r="F252" s="18">
        <v>50</v>
      </c>
      <c r="G252" s="5">
        <f t="shared" si="3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v>11.7651</v>
      </c>
      <c r="C253" s="13">
        <v>11.79</v>
      </c>
      <c r="D253" s="12">
        <v>1.763015962962963E-3</v>
      </c>
      <c r="E253" s="11">
        <v>1.7670555555555538E-3</v>
      </c>
      <c r="F253" s="10">
        <v>49</v>
      </c>
      <c r="G253" s="5">
        <f t="shared" si="3"/>
        <v>6.72</v>
      </c>
      <c r="H253" s="16"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v>11.7951</v>
      </c>
      <c r="C254" s="13">
        <v>11.82</v>
      </c>
      <c r="D254" s="12">
        <v>1.7671085555555539E-3</v>
      </c>
      <c r="E254" s="11">
        <v>1.7711481481481465E-3</v>
      </c>
      <c r="F254" s="10">
        <v>48</v>
      </c>
      <c r="G254" s="5">
        <f t="shared" si="3"/>
        <v>6.73</v>
      </c>
      <c r="H254" s="16"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v>11.825100000000001</v>
      </c>
      <c r="C255" s="13">
        <v>11.85</v>
      </c>
      <c r="D255" s="12">
        <v>1.7712001481481464E-3</v>
      </c>
      <c r="E255" s="11">
        <v>1.7752407407407391E-3</v>
      </c>
      <c r="F255" s="10">
        <v>47</v>
      </c>
      <c r="G255" s="5">
        <f t="shared" si="3"/>
        <v>6.75</v>
      </c>
      <c r="H255" s="16"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v>11.8551</v>
      </c>
      <c r="C256" s="13">
        <v>11.88</v>
      </c>
      <c r="D256" s="12">
        <v>1.7752927407407391E-3</v>
      </c>
      <c r="E256" s="11">
        <v>1.7793333333333318E-3</v>
      </c>
      <c r="F256" s="10">
        <v>46</v>
      </c>
      <c r="G256" s="5">
        <f t="shared" si="3"/>
        <v>6.76</v>
      </c>
      <c r="H256" s="16"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v>11.885100000000001</v>
      </c>
      <c r="C257" s="13">
        <v>11.9</v>
      </c>
      <c r="D257" s="12">
        <v>1.7793863333333318E-3</v>
      </c>
      <c r="E257" s="11">
        <v>1.7834259259259244E-3</v>
      </c>
      <c r="F257" s="10">
        <v>45</v>
      </c>
      <c r="G257" s="5">
        <f t="shared" si="3"/>
        <v>6.78</v>
      </c>
      <c r="H257" s="16"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v>11.905100000000001</v>
      </c>
      <c r="C258" s="13">
        <v>11.93</v>
      </c>
      <c r="D258" s="12">
        <v>1.7834789259259245E-3</v>
      </c>
      <c r="E258" s="11">
        <v>1.7875185185185171E-3</v>
      </c>
      <c r="F258" s="10">
        <v>44</v>
      </c>
      <c r="G258" s="5">
        <f t="shared" ref="G258:G302" si="4">N258/100</f>
        <v>6.79</v>
      </c>
      <c r="H258" s="16"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v>11.9351</v>
      </c>
      <c r="C259" s="13">
        <v>11.96</v>
      </c>
      <c r="D259" s="12">
        <v>1.7875715185185171E-3</v>
      </c>
      <c r="E259" s="11">
        <v>1.7916111111111097E-3</v>
      </c>
      <c r="F259" s="10">
        <v>43</v>
      </c>
      <c r="G259" s="5">
        <f t="shared" si="4"/>
        <v>6.81</v>
      </c>
      <c r="H259" s="16"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v>11.965100000000001</v>
      </c>
      <c r="C260" s="13">
        <v>11.99</v>
      </c>
      <c r="D260" s="12">
        <v>1.7916801111111096E-3</v>
      </c>
      <c r="E260" s="11">
        <v>1.7957037037037024E-3</v>
      </c>
      <c r="F260" s="10">
        <v>42</v>
      </c>
      <c r="G260" s="5">
        <f t="shared" si="4"/>
        <v>6.83</v>
      </c>
      <c r="H260" s="16"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v>11.995100000000001</v>
      </c>
      <c r="C261" s="13">
        <v>12.02</v>
      </c>
      <c r="D261" s="12">
        <v>1.7957557037037023E-3</v>
      </c>
      <c r="E261" s="11">
        <v>1.799796296296295E-3</v>
      </c>
      <c r="F261" s="10">
        <v>41</v>
      </c>
      <c r="G261" s="5">
        <f t="shared" si="4"/>
        <v>6.84</v>
      </c>
      <c r="H261" s="16"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v>12.0251</v>
      </c>
      <c r="C262" s="13">
        <v>12.05</v>
      </c>
      <c r="D262" s="12">
        <v>1.799848296296295E-3</v>
      </c>
      <c r="E262" s="11">
        <v>1.8038888888888876E-3</v>
      </c>
      <c r="F262" s="10">
        <v>40</v>
      </c>
      <c r="G262" s="5">
        <f t="shared" si="4"/>
        <v>6.86</v>
      </c>
      <c r="H262" s="16"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v>12.055100000000001</v>
      </c>
      <c r="C263" s="13">
        <v>12.08</v>
      </c>
      <c r="D263" s="12">
        <v>1.8039418888888877E-3</v>
      </c>
      <c r="E263" s="11">
        <v>1.8079814814814803E-3</v>
      </c>
      <c r="F263" s="10">
        <v>39</v>
      </c>
      <c r="G263" s="5">
        <f t="shared" si="4"/>
        <v>6.87</v>
      </c>
      <c r="H263" s="16"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v>12.085100000000001</v>
      </c>
      <c r="C264" s="13">
        <v>12.11</v>
      </c>
      <c r="D264" s="12">
        <v>1.8080344814814804E-3</v>
      </c>
      <c r="E264" s="11">
        <v>1.8120740740740729E-3</v>
      </c>
      <c r="F264" s="10">
        <v>38</v>
      </c>
      <c r="G264" s="5">
        <f t="shared" si="4"/>
        <v>6.89</v>
      </c>
      <c r="H264" s="16"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v>12.1151</v>
      </c>
      <c r="C265" s="13">
        <v>12.13</v>
      </c>
      <c r="D265" s="12">
        <v>1.812127074074073E-3</v>
      </c>
      <c r="E265" s="11">
        <v>1.8161666666666656E-3</v>
      </c>
      <c r="F265" s="10">
        <v>37</v>
      </c>
      <c r="G265" s="5">
        <f t="shared" si="4"/>
        <v>6.91</v>
      </c>
      <c r="H265" s="16"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v>12.135100000000001</v>
      </c>
      <c r="C266" s="13">
        <v>12.16</v>
      </c>
      <c r="D266" s="12">
        <v>1.8162196666666657E-3</v>
      </c>
      <c r="E266" s="11">
        <v>1.8202592592592582E-3</v>
      </c>
      <c r="F266" s="10">
        <v>36</v>
      </c>
      <c r="G266" s="5">
        <f t="shared" si="4"/>
        <v>6.92</v>
      </c>
      <c r="H266" s="16"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v>12.165100000000001</v>
      </c>
      <c r="C267" s="13">
        <v>12.19</v>
      </c>
      <c r="D267" s="12">
        <v>1.8203112592592582E-3</v>
      </c>
      <c r="E267" s="11">
        <v>1.8243518518518509E-3</v>
      </c>
      <c r="F267" s="10">
        <v>35</v>
      </c>
      <c r="G267" s="5">
        <f t="shared" si="4"/>
        <v>6.94</v>
      </c>
      <c r="H267" s="16"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v>12.1951</v>
      </c>
      <c r="C268" s="13">
        <v>12.22</v>
      </c>
      <c r="D268" s="12">
        <v>1.8244038518518508E-3</v>
      </c>
      <c r="E268" s="11">
        <v>1.8284444444444435E-3</v>
      </c>
      <c r="F268" s="10">
        <v>34</v>
      </c>
      <c r="G268" s="5">
        <f t="shared" si="4"/>
        <v>6.95</v>
      </c>
      <c r="H268" s="16"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v>12.225100000000001</v>
      </c>
      <c r="C269" s="13">
        <v>12.25</v>
      </c>
      <c r="D269" s="12">
        <v>1.8284974444444436E-3</v>
      </c>
      <c r="E269" s="11">
        <v>1.8325370370370362E-3</v>
      </c>
      <c r="F269" s="10">
        <v>33</v>
      </c>
      <c r="G269" s="5">
        <f t="shared" si="4"/>
        <v>6.97</v>
      </c>
      <c r="H269" s="16"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v>12.255100000000001</v>
      </c>
      <c r="C270" s="13">
        <v>12.28</v>
      </c>
      <c r="D270" s="12">
        <v>1.8325900370370362E-3</v>
      </c>
      <c r="E270" s="11">
        <v>1.8366296296296288E-3</v>
      </c>
      <c r="F270" s="10">
        <v>32</v>
      </c>
      <c r="G270" s="5">
        <f t="shared" si="4"/>
        <v>6.98</v>
      </c>
      <c r="H270" s="16"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v>12.2851</v>
      </c>
      <c r="C271" s="13">
        <v>12.31</v>
      </c>
      <c r="D271" s="12">
        <v>1.8366826296296289E-3</v>
      </c>
      <c r="E271" s="11">
        <v>1.8407222222222215E-3</v>
      </c>
      <c r="F271" s="10">
        <v>31</v>
      </c>
      <c r="G271" s="5">
        <f t="shared" si="4"/>
        <v>7</v>
      </c>
      <c r="H271" s="16"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v>12.315100000000001</v>
      </c>
      <c r="C272" s="13">
        <v>12.34</v>
      </c>
      <c r="D272" s="12">
        <v>1.8407752222222215E-3</v>
      </c>
      <c r="E272" s="11">
        <v>1.8448148148148141E-3</v>
      </c>
      <c r="F272" s="10">
        <v>30</v>
      </c>
      <c r="G272" s="5">
        <f t="shared" si="4"/>
        <v>7.02</v>
      </c>
      <c r="H272" s="16"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v>12.3451</v>
      </c>
      <c r="C273" s="13">
        <v>12.36</v>
      </c>
      <c r="D273" s="12">
        <v>1.8448668148148141E-3</v>
      </c>
      <c r="E273" s="11">
        <v>1.8489074074074067E-3</v>
      </c>
      <c r="F273" s="10">
        <v>29</v>
      </c>
      <c r="G273" s="5">
        <f t="shared" si="4"/>
        <v>7.03</v>
      </c>
      <c r="H273" s="16"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v>12.3651</v>
      </c>
      <c r="C274" s="13">
        <v>12.39</v>
      </c>
      <c r="D274" s="12">
        <v>1.8489764074074066E-3</v>
      </c>
      <c r="E274" s="11">
        <v>1.8529999999999994E-3</v>
      </c>
      <c r="F274" s="10">
        <v>28</v>
      </c>
      <c r="G274" s="5">
        <f t="shared" si="4"/>
        <v>7.05</v>
      </c>
      <c r="H274" s="16"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v>12.395100000000001</v>
      </c>
      <c r="C275" s="13">
        <v>12.42</v>
      </c>
      <c r="D275" s="12">
        <v>1.8530529999999995E-3</v>
      </c>
      <c r="E275" s="11">
        <v>1.857092592592592E-3</v>
      </c>
      <c r="F275" s="10">
        <v>27</v>
      </c>
      <c r="G275" s="5">
        <f t="shared" si="4"/>
        <v>7.06</v>
      </c>
      <c r="H275" s="16"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v>12.4251</v>
      </c>
      <c r="C276" s="13">
        <v>12.45</v>
      </c>
      <c r="D276" s="12">
        <v>1.8571455925925921E-3</v>
      </c>
      <c r="E276" s="11">
        <v>1.8611851851851847E-3</v>
      </c>
      <c r="F276" s="10">
        <v>26</v>
      </c>
      <c r="G276" s="5">
        <f t="shared" si="4"/>
        <v>7.08</v>
      </c>
      <c r="H276" s="16"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v>12.4551</v>
      </c>
      <c r="C277" s="13">
        <v>12.48</v>
      </c>
      <c r="D277" s="12">
        <v>1.8612381851851848E-3</v>
      </c>
      <c r="E277" s="11">
        <v>1.8652777777777773E-3</v>
      </c>
      <c r="F277" s="10">
        <v>25</v>
      </c>
      <c r="G277" s="5">
        <f t="shared" si="4"/>
        <v>7.1</v>
      </c>
      <c r="H277" s="16"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v>12.485100000000001</v>
      </c>
      <c r="C278" s="13">
        <v>12.51</v>
      </c>
      <c r="D278" s="12">
        <v>1.8653307777777774E-3</v>
      </c>
      <c r="E278" s="11">
        <v>1.86937037037037E-3</v>
      </c>
      <c r="F278" s="10">
        <v>24</v>
      </c>
      <c r="G278" s="5">
        <f t="shared" si="4"/>
        <v>7.11</v>
      </c>
      <c r="H278" s="16"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v>12.5151</v>
      </c>
      <c r="C279" s="13">
        <v>12.54</v>
      </c>
      <c r="D279" s="12">
        <v>1.8694223703703699E-3</v>
      </c>
      <c r="E279" s="11">
        <v>1.8734629629629626E-3</v>
      </c>
      <c r="F279" s="10">
        <v>23</v>
      </c>
      <c r="G279" s="5">
        <f t="shared" si="4"/>
        <v>7.13</v>
      </c>
      <c r="H279" s="16"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v>12.5451</v>
      </c>
      <c r="C280" s="13">
        <v>12.57</v>
      </c>
      <c r="D280" s="12">
        <v>1.8735149629629626E-3</v>
      </c>
      <c r="E280" s="11">
        <v>1.8775555555555553E-3</v>
      </c>
      <c r="F280" s="10">
        <v>22</v>
      </c>
      <c r="G280" s="5">
        <f t="shared" si="4"/>
        <v>7.14</v>
      </c>
      <c r="H280" s="16"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v>12.575100000000001</v>
      </c>
      <c r="C281" s="13">
        <v>12.6</v>
      </c>
      <c r="D281" s="12">
        <v>1.8776085555555553E-3</v>
      </c>
      <c r="E281" s="11">
        <v>1.8816481481481479E-3</v>
      </c>
      <c r="F281" s="10">
        <v>21</v>
      </c>
      <c r="G281" s="5">
        <f t="shared" si="4"/>
        <v>7.16</v>
      </c>
      <c r="H281" s="16"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v>12.6051</v>
      </c>
      <c r="C282" s="13">
        <v>12.62</v>
      </c>
      <c r="D282" s="12">
        <v>1.881701148148148E-3</v>
      </c>
      <c r="E282" s="11">
        <v>1.8857407407407406E-3</v>
      </c>
      <c r="F282" s="10">
        <v>20</v>
      </c>
      <c r="G282" s="5">
        <f t="shared" si="4"/>
        <v>7.17</v>
      </c>
      <c r="H282" s="16"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v>12.6251</v>
      </c>
      <c r="C283" s="13">
        <v>12.65</v>
      </c>
      <c r="D283" s="12">
        <v>1.8857937407407406E-3</v>
      </c>
      <c r="E283" s="11">
        <v>1.8898333333333332E-3</v>
      </c>
      <c r="F283" s="10">
        <v>19</v>
      </c>
      <c r="G283" s="5">
        <f t="shared" si="4"/>
        <v>7.19</v>
      </c>
      <c r="H283" s="16"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v>12.655100000000001</v>
      </c>
      <c r="C284" s="13">
        <v>12.68</v>
      </c>
      <c r="D284" s="12">
        <v>1.8898863333333333E-3</v>
      </c>
      <c r="E284" s="11">
        <v>1.8939259259259259E-3</v>
      </c>
      <c r="F284" s="10">
        <v>18</v>
      </c>
      <c r="G284" s="5">
        <f t="shared" si="4"/>
        <v>7.21</v>
      </c>
      <c r="H284" s="16"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v>12.6851</v>
      </c>
      <c r="C285" s="13">
        <v>12.71</v>
      </c>
      <c r="D285" s="12">
        <v>1.8939949259259257E-3</v>
      </c>
      <c r="E285" s="11">
        <v>1.8980185185185185E-3</v>
      </c>
      <c r="F285" s="10">
        <v>17</v>
      </c>
      <c r="G285" s="5">
        <f t="shared" si="4"/>
        <v>7.22</v>
      </c>
      <c r="H285" s="16"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v>12.715100000000001</v>
      </c>
      <c r="C286" s="13">
        <v>12.74</v>
      </c>
      <c r="D286" s="12">
        <v>1.8980795185185185E-3</v>
      </c>
      <c r="E286" s="11">
        <v>1.9021111111111111E-3</v>
      </c>
      <c r="F286" s="10">
        <v>16</v>
      </c>
      <c r="G286" s="5">
        <f t="shared" si="4"/>
        <v>7.24</v>
      </c>
      <c r="H286" s="16"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v>12.745100000000001</v>
      </c>
      <c r="C287" s="13">
        <v>12.77</v>
      </c>
      <c r="D287" s="12">
        <v>1.9021641111111112E-3</v>
      </c>
      <c r="E287" s="11">
        <v>1.9062037037037038E-3</v>
      </c>
      <c r="F287" s="10">
        <v>15</v>
      </c>
      <c r="G287" s="5">
        <f t="shared" si="4"/>
        <v>7.25</v>
      </c>
      <c r="H287" s="16"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v>12.7751</v>
      </c>
      <c r="C288" s="13">
        <v>12.8</v>
      </c>
      <c r="D288" s="12">
        <v>1.9062567037037039E-3</v>
      </c>
      <c r="E288" s="11">
        <v>1.9102962962962964E-3</v>
      </c>
      <c r="F288" s="10">
        <v>14</v>
      </c>
      <c r="G288" s="5">
        <f t="shared" si="4"/>
        <v>7.27</v>
      </c>
      <c r="H288" s="16"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v>12.805100000000001</v>
      </c>
      <c r="C289" s="13">
        <v>12.83</v>
      </c>
      <c r="D289" s="12">
        <v>1.9103492962962965E-3</v>
      </c>
      <c r="E289" s="11">
        <v>1.9143888888888891E-3</v>
      </c>
      <c r="F289" s="10">
        <v>13</v>
      </c>
      <c r="G289" s="5">
        <f t="shared" si="4"/>
        <v>7.28</v>
      </c>
      <c r="H289" s="16"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v>12.835100000000001</v>
      </c>
      <c r="C290" s="13">
        <v>12.85</v>
      </c>
      <c r="D290" s="12">
        <v>1.9144418888888892E-3</v>
      </c>
      <c r="E290" s="11">
        <v>1.9184814814814817E-3</v>
      </c>
      <c r="F290" s="10">
        <v>12</v>
      </c>
      <c r="G290" s="5">
        <f t="shared" si="4"/>
        <v>7.3</v>
      </c>
      <c r="H290" s="16"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v>12.8551</v>
      </c>
      <c r="C291" s="13">
        <v>12.88</v>
      </c>
      <c r="D291" s="12">
        <v>1.9185334814814817E-3</v>
      </c>
      <c r="E291" s="11">
        <v>1.9225740740740744E-3</v>
      </c>
      <c r="F291" s="10">
        <v>11</v>
      </c>
      <c r="G291" s="5">
        <f t="shared" si="4"/>
        <v>7.32</v>
      </c>
      <c r="H291" s="16"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v>12.885100000000001</v>
      </c>
      <c r="C292" s="13">
        <v>12.91</v>
      </c>
      <c r="D292" s="12">
        <v>1.9226260740740743E-3</v>
      </c>
      <c r="E292" s="11">
        <v>1.926666666666667E-3</v>
      </c>
      <c r="F292" s="10">
        <v>10</v>
      </c>
      <c r="G292" s="5">
        <f t="shared" si="4"/>
        <v>7.33</v>
      </c>
      <c r="H292" s="16"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v>12.915100000000001</v>
      </c>
      <c r="C293" s="13">
        <v>12.94</v>
      </c>
      <c r="D293" s="12">
        <v>1.9267196666666671E-3</v>
      </c>
      <c r="E293" s="11">
        <v>1.9307592592592597E-3</v>
      </c>
      <c r="F293" s="10">
        <v>9</v>
      </c>
      <c r="G293" s="5">
        <f t="shared" si="4"/>
        <v>7.35</v>
      </c>
      <c r="H293" s="16"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v>12.9451</v>
      </c>
      <c r="C294" s="13">
        <v>12.97</v>
      </c>
      <c r="D294" s="12">
        <v>1.9308122592592597E-3</v>
      </c>
      <c r="E294" s="11">
        <v>1.9348518518518523E-3</v>
      </c>
      <c r="F294" s="10">
        <v>8</v>
      </c>
      <c r="G294" s="5">
        <f t="shared" si="4"/>
        <v>7.36</v>
      </c>
      <c r="H294" s="16"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v>12.975100000000001</v>
      </c>
      <c r="C295" s="13">
        <v>13</v>
      </c>
      <c r="D295" s="12">
        <v>1.9349048518518524E-3</v>
      </c>
      <c r="E295" s="11">
        <v>1.938944444444445E-3</v>
      </c>
      <c r="F295" s="10">
        <v>7</v>
      </c>
      <c r="G295" s="5">
        <f t="shared" si="4"/>
        <v>7.38</v>
      </c>
      <c r="H295" s="16"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v>13.005100000000001</v>
      </c>
      <c r="C296" s="13">
        <v>13.03</v>
      </c>
      <c r="D296" s="12">
        <v>1.938997444444445E-3</v>
      </c>
      <c r="E296" s="11">
        <v>1.9430370370370376E-3</v>
      </c>
      <c r="F296" s="10">
        <v>6</v>
      </c>
      <c r="G296" s="5">
        <f t="shared" si="4"/>
        <v>7.4</v>
      </c>
      <c r="H296" s="16"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v>13.0351</v>
      </c>
      <c r="C297" s="13">
        <v>13.06</v>
      </c>
      <c r="D297" s="12">
        <v>1.9430890370370376E-3</v>
      </c>
      <c r="E297" s="11">
        <v>1.9471296296296303E-3</v>
      </c>
      <c r="F297" s="10">
        <v>5</v>
      </c>
      <c r="G297" s="5">
        <f t="shared" si="4"/>
        <v>7.41</v>
      </c>
      <c r="H297" s="16"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v>13.065100000000001</v>
      </c>
      <c r="C298" s="13">
        <v>13.08</v>
      </c>
      <c r="D298" s="12">
        <v>1.9471816296296302E-3</v>
      </c>
      <c r="E298" s="11">
        <v>1.9512222222222229E-3</v>
      </c>
      <c r="F298" s="10">
        <v>4</v>
      </c>
      <c r="G298" s="5">
        <f t="shared" si="4"/>
        <v>7.43</v>
      </c>
      <c r="H298" s="16"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v>13.085100000000001</v>
      </c>
      <c r="C299" s="13">
        <v>13.11</v>
      </c>
      <c r="D299" s="12">
        <v>1.9512812222222229E-3</v>
      </c>
      <c r="E299" s="11">
        <v>1.9553148148148155E-3</v>
      </c>
      <c r="F299" s="10">
        <v>3</v>
      </c>
      <c r="G299" s="5">
        <f t="shared" si="4"/>
        <v>7.44</v>
      </c>
      <c r="H299" s="16"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v>13.1151</v>
      </c>
      <c r="C300" s="13">
        <v>13.14</v>
      </c>
      <c r="D300" s="12">
        <v>1.9553678148148154E-3</v>
      </c>
      <c r="E300" s="11">
        <v>1.959407407407408E-3</v>
      </c>
      <c r="F300" s="10">
        <v>2</v>
      </c>
      <c r="G300" s="5">
        <f t="shared" si="4"/>
        <v>7.46</v>
      </c>
      <c r="H300" s="16"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v>13.145100000000001</v>
      </c>
      <c r="C301" s="13">
        <v>13.17</v>
      </c>
      <c r="D301" s="12">
        <v>1.9594604074074078E-3</v>
      </c>
      <c r="E301" s="11">
        <v>1.9635000000000004E-3</v>
      </c>
      <c r="F301" s="10">
        <v>1</v>
      </c>
      <c r="G301" s="5">
        <f t="shared" si="4"/>
        <v>7.47</v>
      </c>
      <c r="H301" s="16"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v>13.1751</v>
      </c>
      <c r="C302" s="13">
        <v>13.2</v>
      </c>
      <c r="D302" s="12">
        <v>1.9635530000000003E-3</v>
      </c>
      <c r="E302" s="11">
        <v>1.9675925925925928E-3</v>
      </c>
      <c r="F302" s="10">
        <v>0</v>
      </c>
      <c r="G302" s="5">
        <f t="shared" si="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S244"/>
  <sheetViews>
    <sheetView tabSelected="1" topLeftCell="A2" zoomScaleNormal="100" zoomScaleSheetLayoutView="100" workbookViewId="0">
      <selection activeCell="P9" sqref="P9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style="51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9" max="9" width="9" bestFit="1" customWidth="1"/>
    <col min="10" max="10" width="3.5703125" customWidth="1"/>
    <col min="13" max="13" width="30.42578125" customWidth="1"/>
  </cols>
  <sheetData>
    <row r="1" spans="1:14" x14ac:dyDescent="0.25">
      <c r="A1" s="116" t="s">
        <v>172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thickBot="1" x14ac:dyDescent="0.3"/>
    <row r="3" spans="1:14" ht="15.75" thickBot="1" x14ac:dyDescent="0.3">
      <c r="A3" s="40" t="s">
        <v>0</v>
      </c>
      <c r="B3" s="41" t="s">
        <v>1</v>
      </c>
      <c r="C3" s="114" t="s">
        <v>2</v>
      </c>
      <c r="D3" s="114"/>
      <c r="E3" s="114" t="s">
        <v>3</v>
      </c>
      <c r="F3" s="114"/>
      <c r="G3" s="114" t="s">
        <v>8</v>
      </c>
      <c r="H3" s="114"/>
      <c r="I3" s="117" t="s">
        <v>169</v>
      </c>
      <c r="J3" s="118"/>
      <c r="K3" s="42" t="s">
        <v>6</v>
      </c>
      <c r="L3" s="42" t="s">
        <v>4</v>
      </c>
      <c r="M3" s="114" t="s">
        <v>5</v>
      </c>
      <c r="N3" s="115"/>
    </row>
    <row r="4" spans="1:14" ht="23.1" customHeight="1" x14ac:dyDescent="0.25">
      <c r="A4" s="107" t="s">
        <v>193</v>
      </c>
      <c r="B4" s="67">
        <v>2007</v>
      </c>
      <c r="C4" s="53">
        <v>8.8000000000000007</v>
      </c>
      <c r="D4" s="43">
        <f t="shared" ref="D4:D25" si="0">IF(C4&lt;6.19,0,VLOOKUP(C4,rfut,5,TRUE))</f>
        <v>170</v>
      </c>
      <c r="E4" s="53">
        <v>4.18</v>
      </c>
      <c r="F4" s="43">
        <f t="shared" ref="F4:F25" si="1">IF(E4&lt;1.79,0,VLOOKUP(E4,távol,4,TRUE))</f>
        <v>106</v>
      </c>
      <c r="G4" s="62">
        <v>39.659999999999997</v>
      </c>
      <c r="H4" s="43">
        <f t="shared" ref="H4:H25" si="2">IF(G4&lt;4,0,VLOOKUP(G4,kisl,2,TRUE))</f>
        <v>102</v>
      </c>
      <c r="I4" s="58">
        <v>1.4525462962962964E-3</v>
      </c>
      <c r="J4" s="43">
        <f>IF(I4&lt;fiú!$D$2,0,VLOOKUP(I4,hfut,3,TRUE))</f>
        <v>120</v>
      </c>
      <c r="K4" s="44">
        <f>SUM(D4,F4,H4,J4)</f>
        <v>498</v>
      </c>
      <c r="L4" s="45">
        <f>RANK(K4,Egyéni!$L$3:$L$156,0)</f>
        <v>32</v>
      </c>
      <c r="M4" s="125" t="s">
        <v>196</v>
      </c>
      <c r="N4" s="126"/>
    </row>
    <row r="5" spans="1:14" ht="23.1" customHeight="1" x14ac:dyDescent="0.25">
      <c r="A5" s="54" t="s">
        <v>215</v>
      </c>
      <c r="B5" s="67">
        <v>2006</v>
      </c>
      <c r="C5" s="55">
        <v>8.1</v>
      </c>
      <c r="D5" s="30">
        <f t="shared" si="0"/>
        <v>203</v>
      </c>
      <c r="E5" s="55">
        <v>4.95</v>
      </c>
      <c r="F5" s="30">
        <f t="shared" si="1"/>
        <v>146</v>
      </c>
      <c r="G5" s="63">
        <v>45.95</v>
      </c>
      <c r="H5" s="30">
        <f t="shared" si="2"/>
        <v>123</v>
      </c>
      <c r="I5" s="59">
        <v>1.2430555555555556E-3</v>
      </c>
      <c r="J5" s="30">
        <f>IF(I5&lt;fiú!$D$2,0,VLOOKUP(I5,hfut,3,TRUE))</f>
        <v>178</v>
      </c>
      <c r="K5" s="31">
        <f t="shared" ref="K5:K25" si="3">SUM(D5,F5,H5,J5)</f>
        <v>650</v>
      </c>
      <c r="L5" s="46">
        <f>RANK(K5,Egyéni!$L$3:$L$156,0)</f>
        <v>2</v>
      </c>
      <c r="M5" s="110" t="s">
        <v>195</v>
      </c>
      <c r="N5" s="111"/>
    </row>
    <row r="6" spans="1:14" ht="23.1" customHeight="1" x14ac:dyDescent="0.25">
      <c r="A6" s="54" t="s">
        <v>253</v>
      </c>
      <c r="B6" s="67">
        <v>2006</v>
      </c>
      <c r="C6" s="55">
        <v>8.3000000000000007</v>
      </c>
      <c r="D6" s="30">
        <f t="shared" si="0"/>
        <v>193</v>
      </c>
      <c r="E6" s="55">
        <v>4.67</v>
      </c>
      <c r="F6" s="30">
        <f t="shared" si="1"/>
        <v>131</v>
      </c>
      <c r="G6" s="69">
        <v>44.94</v>
      </c>
      <c r="H6" s="30">
        <f t="shared" si="2"/>
        <v>119</v>
      </c>
      <c r="I6" s="59">
        <v>1.3657407407407409E-3</v>
      </c>
      <c r="J6" s="30">
        <f>IF(I6&lt;fiú!$D$2,0,VLOOKUP(I6,hfut,3,TRUE))</f>
        <v>143</v>
      </c>
      <c r="K6" s="31">
        <f t="shared" si="3"/>
        <v>586</v>
      </c>
      <c r="L6" s="46">
        <f>RANK(K6,Egyéni!$L$3:$L$156,0)</f>
        <v>10</v>
      </c>
      <c r="M6" s="110" t="s">
        <v>254</v>
      </c>
      <c r="N6" s="111"/>
    </row>
    <row r="7" spans="1:14" ht="23.1" customHeight="1" x14ac:dyDescent="0.25">
      <c r="A7" s="54" t="s">
        <v>252</v>
      </c>
      <c r="B7" s="67">
        <v>2006</v>
      </c>
      <c r="C7" s="55">
        <v>7.7</v>
      </c>
      <c r="D7" s="30">
        <f t="shared" si="0"/>
        <v>224</v>
      </c>
      <c r="E7" s="55">
        <v>5.3</v>
      </c>
      <c r="F7" s="30">
        <f t="shared" si="1"/>
        <v>165</v>
      </c>
      <c r="G7" s="69">
        <v>47.51</v>
      </c>
      <c r="H7" s="30">
        <f t="shared" si="2"/>
        <v>128</v>
      </c>
      <c r="I7" s="59">
        <v>1.1203703703703703E-3</v>
      </c>
      <c r="J7" s="30">
        <f>IF(I7&lt;fiú!$D$2,0,VLOOKUP(I7,hfut,3,TRUE))</f>
        <v>216</v>
      </c>
      <c r="K7" s="31">
        <f t="shared" si="3"/>
        <v>733</v>
      </c>
      <c r="L7" s="46">
        <f>RANK(K7,Egyéni!$L$3:$L$156,0)</f>
        <v>1</v>
      </c>
      <c r="M7" s="110" t="s">
        <v>267</v>
      </c>
      <c r="N7" s="111"/>
    </row>
    <row r="8" spans="1:14" ht="23.1" customHeight="1" x14ac:dyDescent="0.25">
      <c r="A8" s="54" t="s">
        <v>192</v>
      </c>
      <c r="B8" s="67">
        <v>2006</v>
      </c>
      <c r="C8" s="55">
        <v>8.1999999999999993</v>
      </c>
      <c r="D8" s="30">
        <f t="shared" si="0"/>
        <v>198</v>
      </c>
      <c r="E8" s="55">
        <v>4.5</v>
      </c>
      <c r="F8" s="30">
        <f t="shared" si="1"/>
        <v>123</v>
      </c>
      <c r="G8" s="69">
        <v>47.03</v>
      </c>
      <c r="H8" s="30">
        <f t="shared" si="2"/>
        <v>126</v>
      </c>
      <c r="I8" s="59">
        <v>1.4652777777777778E-3</v>
      </c>
      <c r="J8" s="30">
        <f>IF(I8&lt;fiú!$D$2,0,VLOOKUP(I8,hfut,3,TRUE))</f>
        <v>117</v>
      </c>
      <c r="K8" s="31">
        <f t="shared" si="3"/>
        <v>564</v>
      </c>
      <c r="L8" s="46">
        <f>RANK(K8,Egyéni!$L$3:$L$156,0)</f>
        <v>14</v>
      </c>
      <c r="M8" s="110" t="s">
        <v>194</v>
      </c>
      <c r="N8" s="111"/>
    </row>
    <row r="9" spans="1:14" ht="23.1" customHeight="1" x14ac:dyDescent="0.25">
      <c r="A9" s="54"/>
      <c r="B9" s="67"/>
      <c r="C9" s="55"/>
      <c r="D9" s="30">
        <f t="shared" si="0"/>
        <v>0</v>
      </c>
      <c r="E9" s="55"/>
      <c r="F9" s="30">
        <f t="shared" si="1"/>
        <v>0</v>
      </c>
      <c r="G9" s="69"/>
      <c r="H9" s="30">
        <f t="shared" si="2"/>
        <v>0</v>
      </c>
      <c r="I9" s="59"/>
      <c r="J9" s="30">
        <f>IF(I9&lt;fiú!$D$2,0,VLOOKUP(I9,hfut,3,TRUE))</f>
        <v>0</v>
      </c>
      <c r="K9" s="31">
        <f t="shared" si="3"/>
        <v>0</v>
      </c>
      <c r="L9" s="46">
        <f>RANK(K9,Egyéni!$L$3:$L$156,0)</f>
        <v>71</v>
      </c>
      <c r="M9" s="110"/>
      <c r="N9" s="111"/>
    </row>
    <row r="10" spans="1:14" ht="23.1" customHeight="1" x14ac:dyDescent="0.25">
      <c r="A10" s="54"/>
      <c r="B10" s="67"/>
      <c r="C10" s="55"/>
      <c r="D10" s="30">
        <f t="shared" si="0"/>
        <v>0</v>
      </c>
      <c r="E10" s="55"/>
      <c r="F10" s="30">
        <f t="shared" si="1"/>
        <v>0</v>
      </c>
      <c r="G10" s="63"/>
      <c r="H10" s="30">
        <f t="shared" si="2"/>
        <v>0</v>
      </c>
      <c r="I10" s="59"/>
      <c r="J10" s="30">
        <f>IF(I10&lt;fiú!$D$2,0,VLOOKUP(I10,hfut,3,TRUE))</f>
        <v>0</v>
      </c>
      <c r="K10" s="31">
        <f t="shared" si="3"/>
        <v>0</v>
      </c>
      <c r="L10" s="46">
        <f>RANK(K10,Egyéni!$L$3:$L$156,0)</f>
        <v>71</v>
      </c>
      <c r="M10" s="110"/>
      <c r="N10" s="111"/>
    </row>
    <row r="11" spans="1:14" ht="23.1" customHeight="1" x14ac:dyDescent="0.25">
      <c r="A11" s="54"/>
      <c r="B11" s="67"/>
      <c r="C11" s="55"/>
      <c r="D11" s="30">
        <f t="shared" si="0"/>
        <v>0</v>
      </c>
      <c r="E11" s="55"/>
      <c r="F11" s="30">
        <f t="shared" si="1"/>
        <v>0</v>
      </c>
      <c r="G11" s="63"/>
      <c r="H11" s="30">
        <f t="shared" si="2"/>
        <v>0</v>
      </c>
      <c r="I11" s="59"/>
      <c r="J11" s="30">
        <f>IF(I11&lt;fiú!$D$2,0,VLOOKUP(I11,hfut,3,TRUE))</f>
        <v>0</v>
      </c>
      <c r="K11" s="31">
        <f t="shared" si="3"/>
        <v>0</v>
      </c>
      <c r="L11" s="46">
        <f>RANK(K11,Egyéni!$L$3:$L$156,0)</f>
        <v>71</v>
      </c>
      <c r="M11" s="110"/>
      <c r="N11" s="111"/>
    </row>
    <row r="12" spans="1:14" ht="23.1" customHeight="1" x14ac:dyDescent="0.25">
      <c r="A12" s="54"/>
      <c r="B12" s="67"/>
      <c r="C12" s="55"/>
      <c r="D12" s="30">
        <f t="shared" si="0"/>
        <v>0</v>
      </c>
      <c r="E12" s="55"/>
      <c r="F12" s="30">
        <f t="shared" si="1"/>
        <v>0</v>
      </c>
      <c r="G12" s="69"/>
      <c r="H12" s="30">
        <f t="shared" si="2"/>
        <v>0</v>
      </c>
      <c r="I12" s="59"/>
      <c r="J12" s="30">
        <f>IF(I12&lt;fiú!$D$2,0,VLOOKUP(I12,hfut,3,TRUE))</f>
        <v>0</v>
      </c>
      <c r="K12" s="31">
        <f t="shared" si="3"/>
        <v>0</v>
      </c>
      <c r="L12" s="46">
        <f>RANK(K12,Egyéni!$L$3:$L$156,0)</f>
        <v>71</v>
      </c>
      <c r="M12" s="110"/>
      <c r="N12" s="111"/>
    </row>
    <row r="13" spans="1:14" ht="23.1" customHeight="1" x14ac:dyDescent="0.25">
      <c r="A13" s="54"/>
      <c r="B13" s="67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9"/>
      <c r="J13" s="30">
        <f>IF(I13&lt;fiú!$D$2,0,VLOOKUP(I13,hfut,3,TRUE))</f>
        <v>0</v>
      </c>
      <c r="K13" s="31">
        <f t="shared" si="3"/>
        <v>0</v>
      </c>
      <c r="L13" s="46">
        <f>RANK(K13,Egyéni!$L$3:$L$156,0)</f>
        <v>71</v>
      </c>
      <c r="M13" s="110"/>
      <c r="N13" s="111"/>
    </row>
    <row r="14" spans="1:14" ht="23.1" customHeight="1" x14ac:dyDescent="0.25">
      <c r="A14" s="54"/>
      <c r="B14" s="67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9"/>
      <c r="J14" s="30">
        <f>IF(I14&lt;fiú!$D$2,0,VLOOKUP(I14,hfut,3,TRUE))</f>
        <v>0</v>
      </c>
      <c r="K14" s="31">
        <f t="shared" si="3"/>
        <v>0</v>
      </c>
      <c r="L14" s="46">
        <f>RANK(K14,Egyéni!$L$3:$L$156,0)</f>
        <v>71</v>
      </c>
      <c r="M14" s="110"/>
      <c r="N14" s="111"/>
    </row>
    <row r="15" spans="1:14" ht="23.1" customHeight="1" x14ac:dyDescent="0.25">
      <c r="A15" s="54"/>
      <c r="B15" s="67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9"/>
      <c r="J15" s="30">
        <f>IF(I15&lt;fiú!$D$2,0,VLOOKUP(I15,hfut,3,TRUE))</f>
        <v>0</v>
      </c>
      <c r="K15" s="31">
        <f t="shared" si="3"/>
        <v>0</v>
      </c>
      <c r="L15" s="46">
        <f>RANK(K15,Egyéni!$L$3:$L$156,0)</f>
        <v>71</v>
      </c>
      <c r="M15" s="110"/>
      <c r="N15" s="111"/>
    </row>
    <row r="16" spans="1:14" ht="23.1" customHeight="1" x14ac:dyDescent="0.25">
      <c r="A16" s="54"/>
      <c r="B16" s="67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9"/>
      <c r="J16" s="30">
        <f>IF(I16&lt;fiú!$D$2,0,VLOOKUP(I16,hfut,3,TRUE))</f>
        <v>0</v>
      </c>
      <c r="K16" s="31">
        <f t="shared" si="3"/>
        <v>0</v>
      </c>
      <c r="L16" s="46">
        <f>RANK(K16,Egyéni!$L$3:$L$156,0)</f>
        <v>71</v>
      </c>
      <c r="M16" s="110"/>
      <c r="N16" s="111"/>
    </row>
    <row r="17" spans="1:14" ht="23.1" customHeight="1" x14ac:dyDescent="0.25">
      <c r="A17" s="54"/>
      <c r="B17" s="67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9"/>
      <c r="J17" s="30">
        <f>IF(I17&lt;fiú!$D$2,0,VLOOKUP(I17,hfut,3,TRUE))</f>
        <v>0</v>
      </c>
      <c r="K17" s="31">
        <f t="shared" si="3"/>
        <v>0</v>
      </c>
      <c r="L17" s="46">
        <f>RANK(K17,Egyéni!$L$3:$L$156,0)</f>
        <v>71</v>
      </c>
      <c r="M17" s="110"/>
      <c r="N17" s="111"/>
    </row>
    <row r="18" spans="1:14" ht="23.1" customHeight="1" x14ac:dyDescent="0.25">
      <c r="A18" s="54"/>
      <c r="B18" s="67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9"/>
      <c r="J18" s="30">
        <f>IF(I18&lt;fiú!$D$2,0,VLOOKUP(I18,hfut,3,TRUE))</f>
        <v>0</v>
      </c>
      <c r="K18" s="31">
        <f t="shared" si="3"/>
        <v>0</v>
      </c>
      <c r="L18" s="46">
        <f>RANK(K18,Egyéni!$L$3:$L$156,0)</f>
        <v>71</v>
      </c>
      <c r="M18" s="110"/>
      <c r="N18" s="111"/>
    </row>
    <row r="19" spans="1:14" ht="23.1" customHeight="1" x14ac:dyDescent="0.25">
      <c r="A19" s="54"/>
      <c r="B19" s="67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9"/>
      <c r="J19" s="30">
        <f>IF(I19&lt;fiú!$D$2,0,VLOOKUP(I19,hfut,3,TRUE))</f>
        <v>0</v>
      </c>
      <c r="K19" s="31">
        <f t="shared" si="3"/>
        <v>0</v>
      </c>
      <c r="L19" s="46">
        <f>RANK(K19,Egyéni!$L$3:$L$156,0)</f>
        <v>71</v>
      </c>
      <c r="M19" s="110"/>
      <c r="N19" s="111"/>
    </row>
    <row r="20" spans="1:14" ht="23.1" customHeight="1" x14ac:dyDescent="0.25">
      <c r="A20" s="54"/>
      <c r="B20" s="67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9"/>
      <c r="J20" s="30">
        <f>IF(I20&lt;fiú!$D$2,0,VLOOKUP(I20,hfut,3,TRUE))</f>
        <v>0</v>
      </c>
      <c r="K20" s="31">
        <f t="shared" si="3"/>
        <v>0</v>
      </c>
      <c r="L20" s="46">
        <f>RANK(K20,Egyéni!$L$3:$L$156,0)</f>
        <v>71</v>
      </c>
      <c r="M20" s="110"/>
      <c r="N20" s="111"/>
    </row>
    <row r="21" spans="1:14" ht="23.1" customHeight="1" x14ac:dyDescent="0.25">
      <c r="A21" s="54"/>
      <c r="B21" s="67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9"/>
      <c r="J21" s="30">
        <f>IF(I21&lt;fiú!$D$2,0,VLOOKUP(I21,hfut,3,TRUE))</f>
        <v>0</v>
      </c>
      <c r="K21" s="31">
        <f t="shared" si="3"/>
        <v>0</v>
      </c>
      <c r="L21" s="46">
        <f>RANK(K21,Egyéni!$L$3:$L$156,0)</f>
        <v>71</v>
      </c>
      <c r="M21" s="110"/>
      <c r="N21" s="111"/>
    </row>
    <row r="22" spans="1:14" ht="23.1" customHeight="1" x14ac:dyDescent="0.25">
      <c r="A22" s="54"/>
      <c r="B22" s="67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9"/>
      <c r="J22" s="30">
        <f>IF(I22&lt;fiú!$D$2,0,VLOOKUP(I22,hfut,3,TRUE))</f>
        <v>0</v>
      </c>
      <c r="K22" s="31">
        <f t="shared" si="3"/>
        <v>0</v>
      </c>
      <c r="L22" s="46">
        <f>RANK(K22,Egyéni!$L$3:$L$156,0)</f>
        <v>71</v>
      </c>
      <c r="M22" s="110"/>
      <c r="N22" s="111"/>
    </row>
    <row r="23" spans="1:14" ht="23.1" customHeight="1" x14ac:dyDescent="0.25">
      <c r="A23" s="54"/>
      <c r="B23" s="67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9"/>
      <c r="J23" s="30">
        <f>IF(I23&lt;fiú!$D$2,0,VLOOKUP(I23,hfut,3,TRUE))</f>
        <v>0</v>
      </c>
      <c r="K23" s="31">
        <f t="shared" si="3"/>
        <v>0</v>
      </c>
      <c r="L23" s="46">
        <f>RANK(K23,Egyéni!$L$3:$L$156,0)</f>
        <v>71</v>
      </c>
      <c r="M23" s="110"/>
      <c r="N23" s="111"/>
    </row>
    <row r="24" spans="1:14" ht="23.1" customHeight="1" x14ac:dyDescent="0.25">
      <c r="A24" s="54"/>
      <c r="B24" s="67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9"/>
      <c r="J24" s="30">
        <f>IF(I24&lt;fiú!$D$2,0,VLOOKUP(I24,hfut,3,TRUE))</f>
        <v>0</v>
      </c>
      <c r="K24" s="31">
        <f t="shared" si="3"/>
        <v>0</v>
      </c>
      <c r="L24" s="46">
        <f>RANK(K24,Egyéni!$L$3:$L$156,0)</f>
        <v>71</v>
      </c>
      <c r="M24" s="110"/>
      <c r="N24" s="111"/>
    </row>
    <row r="25" spans="1:14" ht="23.1" customHeight="1" thickBot="1" x14ac:dyDescent="0.3">
      <c r="A25" s="56"/>
      <c r="B25" s="68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60"/>
      <c r="J25" s="32">
        <f>IF(I25&lt;fiú!$D$2,0,VLOOKUP(I25,hfut,3,TRUE))</f>
        <v>0</v>
      </c>
      <c r="K25" s="33">
        <f t="shared" si="3"/>
        <v>0</v>
      </c>
      <c r="L25" s="47">
        <f>RANK(K25,Egyéni!$L$3:$L$156,0)</f>
        <v>71</v>
      </c>
      <c r="M25" s="112"/>
      <c r="N25" s="113"/>
    </row>
    <row r="26" spans="1:14" ht="19.5" customHeight="1" thickBot="1" x14ac:dyDescent="0.3">
      <c r="C26" s="52"/>
      <c r="D26" s="2"/>
      <c r="E26" s="1"/>
      <c r="F26" s="2"/>
      <c r="G26" s="1"/>
      <c r="H26" s="2"/>
      <c r="I26" s="2"/>
      <c r="J26" s="2"/>
    </row>
    <row r="27" spans="1:14" ht="19.5" customHeight="1" thickBot="1" x14ac:dyDescent="0.3">
      <c r="A27" s="127" t="s">
        <v>181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>
        <f>RANK(M29,Csapat!$C$3:P30,0)</f>
        <v>5</v>
      </c>
      <c r="N27" s="131"/>
    </row>
    <row r="28" spans="1:14" ht="19.5" customHeight="1" thickBot="1" x14ac:dyDescent="0.3">
      <c r="A28" s="35" t="s">
        <v>0</v>
      </c>
      <c r="B28" s="36" t="s">
        <v>1</v>
      </c>
      <c r="C28" s="134" t="s">
        <v>2</v>
      </c>
      <c r="D28" s="134"/>
      <c r="E28" s="134" t="s">
        <v>3</v>
      </c>
      <c r="F28" s="134"/>
      <c r="G28" s="134" t="s">
        <v>8</v>
      </c>
      <c r="H28" s="134"/>
      <c r="I28" s="117" t="s">
        <v>169</v>
      </c>
      <c r="J28" s="118"/>
      <c r="K28" s="36" t="s">
        <v>6</v>
      </c>
      <c r="L28" s="37" t="s">
        <v>7</v>
      </c>
      <c r="M28" s="132"/>
      <c r="N28" s="133"/>
    </row>
    <row r="29" spans="1:14" ht="19.5" customHeight="1" x14ac:dyDescent="0.25">
      <c r="A29" s="61" t="s">
        <v>214</v>
      </c>
      <c r="B29" s="106">
        <v>2007</v>
      </c>
      <c r="C29" s="53">
        <v>8.3000000000000007</v>
      </c>
      <c r="D29" s="34">
        <f t="shared" ref="D29:D34" si="4">IF(C29&lt;6.19,0,VLOOKUP(C29,rfut,5,TRUE))</f>
        <v>193</v>
      </c>
      <c r="E29" s="62">
        <v>4.3600000000000003</v>
      </c>
      <c r="F29" s="34">
        <f t="shared" ref="F29:F34" si="5">IF(E29&lt;1.79,0,VLOOKUP(E29,távol,4,TRUE))</f>
        <v>116</v>
      </c>
      <c r="G29" s="62">
        <v>35</v>
      </c>
      <c r="H29" s="34">
        <f t="shared" ref="H29:H34" si="6">IF(G29&lt;4,0,VLOOKUP(G29,kisl,2,TRUE))</f>
        <v>88</v>
      </c>
      <c r="I29" s="58">
        <v>1.2025462962962964E-3</v>
      </c>
      <c r="J29" s="30">
        <f>IF(I29&lt;fiú!$D$2,0,VLOOKUP(I29,hfut,3,TRUE))</f>
        <v>190</v>
      </c>
      <c r="K29" s="44">
        <f t="shared" ref="K29:K34" si="7">SUM(D29,F29,H29,J29)</f>
        <v>587</v>
      </c>
      <c r="L29" s="45">
        <f>RANK(K29,Egyéni!$L$3:$L$156,0)</f>
        <v>8</v>
      </c>
      <c r="M29" s="119">
        <f>SUM(K29:K34)-MIN(K29:K34)</f>
        <v>2533</v>
      </c>
      <c r="N29" s="120"/>
    </row>
    <row r="30" spans="1:14" ht="19.5" customHeight="1" x14ac:dyDescent="0.25">
      <c r="A30" s="54" t="s">
        <v>210</v>
      </c>
      <c r="B30" s="67">
        <v>2006</v>
      </c>
      <c r="C30" s="55">
        <v>8.3000000000000007</v>
      </c>
      <c r="D30" s="30">
        <f t="shared" si="4"/>
        <v>193</v>
      </c>
      <c r="E30" s="63">
        <v>4.17</v>
      </c>
      <c r="F30" s="34">
        <f t="shared" si="5"/>
        <v>106</v>
      </c>
      <c r="G30" s="63">
        <v>35.46</v>
      </c>
      <c r="H30" s="30">
        <f t="shared" si="6"/>
        <v>89</v>
      </c>
      <c r="I30" s="59">
        <v>1.1712962962962964E-3</v>
      </c>
      <c r="J30" s="30">
        <f>IF(I30&lt;fiú!$D$2,0,VLOOKUP(I30,hfut,3,TRUE))</f>
        <v>199</v>
      </c>
      <c r="K30" s="31">
        <f t="shared" si="7"/>
        <v>587</v>
      </c>
      <c r="L30" s="46">
        <f>RANK(K30,Egyéni!$L$3:$L$156,0)</f>
        <v>8</v>
      </c>
      <c r="M30" s="121"/>
      <c r="N30" s="122"/>
    </row>
    <row r="31" spans="1:14" ht="19.5" customHeight="1" x14ac:dyDescent="0.25">
      <c r="A31" s="54" t="s">
        <v>211</v>
      </c>
      <c r="B31" s="67">
        <v>2007</v>
      </c>
      <c r="C31" s="55">
        <v>8.6</v>
      </c>
      <c r="D31" s="30">
        <f t="shared" si="4"/>
        <v>179</v>
      </c>
      <c r="E31" s="63">
        <v>4.0999999999999996</v>
      </c>
      <c r="F31" s="34">
        <f t="shared" si="5"/>
        <v>102</v>
      </c>
      <c r="G31" s="69">
        <v>40.340000000000003</v>
      </c>
      <c r="H31" s="30">
        <f t="shared" si="6"/>
        <v>104</v>
      </c>
      <c r="I31" s="59">
        <v>1.3657407407407409E-3</v>
      </c>
      <c r="J31" s="30">
        <f>IF(I31&lt;fiú!$D$2,0,VLOOKUP(I31,hfut,3,TRUE))</f>
        <v>143</v>
      </c>
      <c r="K31" s="31">
        <f t="shared" si="7"/>
        <v>528</v>
      </c>
      <c r="L31" s="46">
        <f>RANK(K31,Egyéni!$L$3:$L$156,0)</f>
        <v>20</v>
      </c>
      <c r="M31" s="121"/>
      <c r="N31" s="122"/>
    </row>
    <row r="32" spans="1:14" ht="19.5" customHeight="1" x14ac:dyDescent="0.25">
      <c r="A32" s="54" t="s">
        <v>212</v>
      </c>
      <c r="B32" s="67">
        <v>2007</v>
      </c>
      <c r="C32" s="55">
        <v>10</v>
      </c>
      <c r="D32" s="30">
        <f t="shared" si="4"/>
        <v>118</v>
      </c>
      <c r="E32" s="63">
        <v>3.74</v>
      </c>
      <c r="F32" s="34">
        <f t="shared" si="5"/>
        <v>85</v>
      </c>
      <c r="G32" s="69">
        <v>27</v>
      </c>
      <c r="H32" s="30">
        <f t="shared" si="6"/>
        <v>64</v>
      </c>
      <c r="I32" s="59">
        <v>1.511574074074074E-3</v>
      </c>
      <c r="J32" s="30">
        <f>IF(I32&lt;fiú!$D$2,0,VLOOKUP(I32,hfut,3,TRUE))</f>
        <v>105</v>
      </c>
      <c r="K32" s="31">
        <f t="shared" si="7"/>
        <v>372</v>
      </c>
      <c r="L32" s="46">
        <f>RANK(K32,Egyéni!$L$3:$L$156,0)</f>
        <v>66</v>
      </c>
      <c r="M32" s="121"/>
      <c r="N32" s="122"/>
    </row>
    <row r="33" spans="1:14" ht="19.5" customHeight="1" x14ac:dyDescent="0.25">
      <c r="A33" s="54" t="s">
        <v>213</v>
      </c>
      <c r="B33" s="67">
        <v>2007</v>
      </c>
      <c r="C33" s="55">
        <v>9.1</v>
      </c>
      <c r="D33" s="30">
        <f t="shared" si="4"/>
        <v>156</v>
      </c>
      <c r="E33" s="63">
        <v>3.98</v>
      </c>
      <c r="F33" s="34">
        <f t="shared" si="5"/>
        <v>96</v>
      </c>
      <c r="G33" s="69">
        <v>20.78</v>
      </c>
      <c r="H33" s="30">
        <f t="shared" si="6"/>
        <v>46</v>
      </c>
      <c r="I33" s="59">
        <v>1.3020833333333333E-3</v>
      </c>
      <c r="J33" s="30">
        <f>IF(I33&lt;fiú!$D$2,0,VLOOKUP(I33,hfut,3,TRUE))</f>
        <v>161</v>
      </c>
      <c r="K33" s="31">
        <f t="shared" si="7"/>
        <v>459</v>
      </c>
      <c r="L33" s="46">
        <f>RANK(K33,Egyéni!$L$3:$L$156,0)</f>
        <v>43</v>
      </c>
      <c r="M33" s="49"/>
      <c r="N33" s="50"/>
    </row>
    <row r="34" spans="1:14" ht="19.5" customHeight="1" thickBot="1" x14ac:dyDescent="0.3">
      <c r="A34" s="56"/>
      <c r="B34" s="68"/>
      <c r="C34" s="57"/>
      <c r="D34" s="32">
        <f t="shared" si="4"/>
        <v>0</v>
      </c>
      <c r="E34" s="105"/>
      <c r="F34" s="32">
        <f t="shared" si="5"/>
        <v>0</v>
      </c>
      <c r="G34" s="70"/>
      <c r="H34" s="32">
        <f t="shared" si="6"/>
        <v>0</v>
      </c>
      <c r="I34" s="60"/>
      <c r="J34" s="32">
        <f>IF(I34&lt;fiú!$D$2,0,VLOOKUP(I34,hfut,3,TRUE))</f>
        <v>0</v>
      </c>
      <c r="K34" s="33">
        <f t="shared" si="7"/>
        <v>0</v>
      </c>
      <c r="L34" s="48">
        <f>RANK(K34,Egyéni!$L$3:$L$156,0)</f>
        <v>71</v>
      </c>
      <c r="M34" s="123"/>
      <c r="N34" s="124"/>
    </row>
    <row r="35" spans="1:14" ht="19.5" customHeight="1" x14ac:dyDescent="0.25"/>
    <row r="36" spans="1:14" ht="19.5" customHeight="1" thickBot="1" x14ac:dyDescent="0.3"/>
    <row r="37" spans="1:14" ht="19.5" customHeight="1" thickBot="1" x14ac:dyDescent="0.3">
      <c r="A37" s="127" t="s">
        <v>182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30">
        <f>RANK(M39,Csapat!$C$3:P40,0)</f>
        <v>10</v>
      </c>
      <c r="N37" s="131"/>
    </row>
    <row r="38" spans="1:14" ht="19.5" customHeight="1" thickBot="1" x14ac:dyDescent="0.3">
      <c r="A38" s="35" t="s">
        <v>0</v>
      </c>
      <c r="B38" s="36" t="s">
        <v>1</v>
      </c>
      <c r="C38" s="134" t="s">
        <v>2</v>
      </c>
      <c r="D38" s="134"/>
      <c r="E38" s="134" t="s">
        <v>3</v>
      </c>
      <c r="F38" s="134"/>
      <c r="G38" s="134" t="s">
        <v>8</v>
      </c>
      <c r="H38" s="134"/>
      <c r="I38" s="117" t="s">
        <v>169</v>
      </c>
      <c r="J38" s="118"/>
      <c r="K38" s="36" t="s">
        <v>6</v>
      </c>
      <c r="L38" s="37" t="s">
        <v>7</v>
      </c>
      <c r="M38" s="132"/>
      <c r="N38" s="133"/>
    </row>
    <row r="39" spans="1:14" ht="19.5" customHeight="1" x14ac:dyDescent="0.25">
      <c r="A39" s="61" t="s">
        <v>216</v>
      </c>
      <c r="B39" s="106">
        <v>2007</v>
      </c>
      <c r="C39" s="53">
        <v>8.6999999999999993</v>
      </c>
      <c r="D39" s="34">
        <f t="shared" ref="D39:D44" si="8">IF(C39&lt;6.19,0,VLOOKUP(C39,rfut,5,TRUE))</f>
        <v>175</v>
      </c>
      <c r="E39" s="62">
        <v>4.05</v>
      </c>
      <c r="F39" s="34">
        <f t="shared" ref="F39:F44" si="9">IF(E39&lt;1.79,0,VLOOKUP(E39,távol,4,TRUE))</f>
        <v>100</v>
      </c>
      <c r="G39" s="62">
        <v>31.51</v>
      </c>
      <c r="H39" s="34">
        <f t="shared" ref="H39:H44" si="10">IF(G39&lt;4,0,VLOOKUP(G39,kisl,2,TRUE))</f>
        <v>77</v>
      </c>
      <c r="I39" s="58">
        <v>1.4583333333333334E-3</v>
      </c>
      <c r="J39" s="30">
        <f>IF(I39&lt;fiú!$D$2,0,VLOOKUP(I39,hfut,3,TRUE))</f>
        <v>119</v>
      </c>
      <c r="K39" s="44">
        <f t="shared" ref="K39:K44" si="11">SUM(D39,F39,H39,J39)</f>
        <v>471</v>
      </c>
      <c r="L39" s="45">
        <f>RANK(K39,Egyéni!$L$3:$L$156,0)</f>
        <v>38</v>
      </c>
      <c r="M39" s="119">
        <f>SUM(K39:K44)-MIN(K39:K44)</f>
        <v>2242</v>
      </c>
      <c r="N39" s="120"/>
    </row>
    <row r="40" spans="1:14" ht="19.5" customHeight="1" x14ac:dyDescent="0.25">
      <c r="A40" s="54" t="s">
        <v>217</v>
      </c>
      <c r="B40" s="67">
        <v>2006</v>
      </c>
      <c r="C40" s="55">
        <v>9.8000000000000007</v>
      </c>
      <c r="D40" s="30">
        <f t="shared" si="8"/>
        <v>126</v>
      </c>
      <c r="E40" s="63">
        <v>3.84</v>
      </c>
      <c r="F40" s="34">
        <f t="shared" si="9"/>
        <v>90</v>
      </c>
      <c r="G40" s="63">
        <v>35.479999999999997</v>
      </c>
      <c r="H40" s="30">
        <f t="shared" si="10"/>
        <v>89</v>
      </c>
      <c r="I40" s="59">
        <v>1.5312499999999998E-3</v>
      </c>
      <c r="J40" s="30">
        <f>IF(I40&lt;fiú!$D$2,0,VLOOKUP(I40,hfut,3,TRUE))</f>
        <v>99</v>
      </c>
      <c r="K40" s="31">
        <f t="shared" si="11"/>
        <v>404</v>
      </c>
      <c r="L40" s="46">
        <f>RANK(K40,Egyéni!$L$3:$L$156,0)</f>
        <v>60</v>
      </c>
      <c r="M40" s="121"/>
      <c r="N40" s="122"/>
    </row>
    <row r="41" spans="1:14" ht="19.5" customHeight="1" x14ac:dyDescent="0.25">
      <c r="A41" s="54" t="s">
        <v>218</v>
      </c>
      <c r="B41" s="67">
        <v>2006</v>
      </c>
      <c r="C41" s="55">
        <v>8.8000000000000007</v>
      </c>
      <c r="D41" s="30">
        <f t="shared" si="8"/>
        <v>170</v>
      </c>
      <c r="E41" s="63">
        <v>3.96</v>
      </c>
      <c r="F41" s="34">
        <f t="shared" si="9"/>
        <v>96</v>
      </c>
      <c r="G41" s="69">
        <v>36.520000000000003</v>
      </c>
      <c r="H41" s="30">
        <f t="shared" si="10"/>
        <v>92</v>
      </c>
      <c r="I41" s="59">
        <v>1.4791666666666666E-3</v>
      </c>
      <c r="J41" s="30">
        <f>IF(I41&lt;fiú!$D$2,0,VLOOKUP(I41,hfut,3,TRUE))</f>
        <v>113</v>
      </c>
      <c r="K41" s="31">
        <f t="shared" si="11"/>
        <v>471</v>
      </c>
      <c r="L41" s="46">
        <f>RANK(K41,Egyéni!$L$3:$L$156,0)</f>
        <v>38</v>
      </c>
      <c r="M41" s="121"/>
      <c r="N41" s="122"/>
    </row>
    <row r="42" spans="1:14" ht="19.5" customHeight="1" x14ac:dyDescent="0.25">
      <c r="A42" s="54" t="s">
        <v>219</v>
      </c>
      <c r="B42" s="67">
        <v>2007</v>
      </c>
      <c r="C42" s="55">
        <v>8.8000000000000007</v>
      </c>
      <c r="D42" s="30">
        <f t="shared" si="8"/>
        <v>170</v>
      </c>
      <c r="E42" s="63">
        <v>4.1900000000000004</v>
      </c>
      <c r="F42" s="34">
        <f t="shared" si="9"/>
        <v>107</v>
      </c>
      <c r="G42" s="69">
        <v>44.15</v>
      </c>
      <c r="H42" s="30">
        <f t="shared" si="10"/>
        <v>117</v>
      </c>
      <c r="I42" s="59">
        <v>1.5613425925925927E-3</v>
      </c>
      <c r="J42" s="30">
        <f>IF(I42&lt;fiú!$D$2,0,VLOOKUP(I42,hfut,3,TRUE))</f>
        <v>93</v>
      </c>
      <c r="K42" s="31">
        <f t="shared" si="11"/>
        <v>487</v>
      </c>
      <c r="L42" s="46">
        <f>RANK(K42,Egyéni!$L$3:$L$156,0)</f>
        <v>35</v>
      </c>
      <c r="M42" s="121"/>
      <c r="N42" s="122"/>
    </row>
    <row r="43" spans="1:14" ht="19.5" customHeight="1" x14ac:dyDescent="0.25">
      <c r="A43" s="54" t="s">
        <v>220</v>
      </c>
      <c r="B43" s="67">
        <v>2007</v>
      </c>
      <c r="C43" s="55">
        <v>9.8000000000000007</v>
      </c>
      <c r="D43" s="30">
        <f t="shared" si="8"/>
        <v>126</v>
      </c>
      <c r="E43" s="63">
        <v>3.85</v>
      </c>
      <c r="F43" s="34">
        <f t="shared" si="9"/>
        <v>90</v>
      </c>
      <c r="G43" s="69">
        <v>39.590000000000003</v>
      </c>
      <c r="H43" s="30">
        <f t="shared" si="10"/>
        <v>102</v>
      </c>
      <c r="I43" s="59">
        <v>1.5717592592592591E-3</v>
      </c>
      <c r="J43" s="30">
        <f>IF(I43&lt;fiú!$D$2,0,VLOOKUP(I43,hfut,3,TRUE))</f>
        <v>91</v>
      </c>
      <c r="K43" s="31">
        <f t="shared" si="11"/>
        <v>409</v>
      </c>
      <c r="L43" s="46">
        <f>RANK(K43,Egyéni!$L$3:$L$156,0)</f>
        <v>59</v>
      </c>
      <c r="M43" s="49"/>
      <c r="N43" s="50"/>
    </row>
    <row r="44" spans="1:14" ht="19.5" customHeight="1" thickBot="1" x14ac:dyDescent="0.3">
      <c r="A44" s="56" t="s">
        <v>221</v>
      </c>
      <c r="B44" s="68">
        <v>2006</v>
      </c>
      <c r="C44" s="57">
        <v>9.6</v>
      </c>
      <c r="D44" s="32">
        <f t="shared" si="8"/>
        <v>135</v>
      </c>
      <c r="E44" s="105">
        <v>3.73</v>
      </c>
      <c r="F44" s="32">
        <f t="shared" si="9"/>
        <v>85</v>
      </c>
      <c r="G44" s="70">
        <v>33.1</v>
      </c>
      <c r="H44" s="32">
        <f t="shared" si="10"/>
        <v>82</v>
      </c>
      <c r="I44" s="60">
        <v>1.741898148148148E-3</v>
      </c>
      <c r="J44" s="32">
        <f>IF(I44&lt;fiú!$D$2,0,VLOOKUP(I44,hfut,3,TRUE))</f>
        <v>54</v>
      </c>
      <c r="K44" s="33">
        <f t="shared" si="11"/>
        <v>356</v>
      </c>
      <c r="L44" s="48">
        <f>RANK(K44,Egyéni!$L$3:$L$156,0)</f>
        <v>67</v>
      </c>
      <c r="M44" s="123"/>
      <c r="N44" s="124"/>
    </row>
    <row r="45" spans="1:14" ht="19.5" customHeight="1" x14ac:dyDescent="0.25"/>
    <row r="46" spans="1:14" ht="19.5" customHeight="1" thickBot="1" x14ac:dyDescent="0.3"/>
    <row r="47" spans="1:14" ht="19.5" customHeight="1" thickBot="1" x14ac:dyDescent="0.3">
      <c r="A47" s="127" t="s">
        <v>183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0">
        <f>RANK(M49,Csapat!$C$3:P50,0)</f>
        <v>9</v>
      </c>
      <c r="N47" s="131"/>
    </row>
    <row r="48" spans="1:14" ht="19.5" customHeight="1" thickBot="1" x14ac:dyDescent="0.3">
      <c r="A48" s="35" t="s">
        <v>0</v>
      </c>
      <c r="B48" s="36" t="s">
        <v>1</v>
      </c>
      <c r="C48" s="134" t="s">
        <v>2</v>
      </c>
      <c r="D48" s="134"/>
      <c r="E48" s="134" t="s">
        <v>3</v>
      </c>
      <c r="F48" s="134"/>
      <c r="G48" s="134" t="s">
        <v>8</v>
      </c>
      <c r="H48" s="134"/>
      <c r="I48" s="117" t="s">
        <v>169</v>
      </c>
      <c r="J48" s="118"/>
      <c r="K48" s="36" t="s">
        <v>6</v>
      </c>
      <c r="L48" s="37" t="s">
        <v>7</v>
      </c>
      <c r="M48" s="132"/>
      <c r="N48" s="133"/>
    </row>
    <row r="49" spans="1:14" ht="19.5" customHeight="1" x14ac:dyDescent="0.25">
      <c r="A49" s="61" t="s">
        <v>234</v>
      </c>
      <c r="B49" s="106">
        <v>2006</v>
      </c>
      <c r="C49" s="53">
        <v>9</v>
      </c>
      <c r="D49" s="34">
        <f t="shared" ref="D49:D54" si="12">IF(C49&lt;6.19,0,VLOOKUP(C49,rfut,5,TRUE))</f>
        <v>161</v>
      </c>
      <c r="E49" s="62">
        <v>4.18</v>
      </c>
      <c r="F49" s="34">
        <f t="shared" ref="F49:F54" si="13">IF(E49&lt;1.79,0,VLOOKUP(E49,távol,4,TRUE))</f>
        <v>106</v>
      </c>
      <c r="G49" s="62">
        <v>33.64</v>
      </c>
      <c r="H49" s="34">
        <f t="shared" ref="H49:H54" si="14">IF(G49&lt;4,0,VLOOKUP(G49,kisl,2,TRUE))</f>
        <v>84</v>
      </c>
      <c r="I49" s="58">
        <v>1.2719907407407406E-3</v>
      </c>
      <c r="J49" s="30">
        <f>IF(I49&lt;fiú!$D$2,0,VLOOKUP(I49,hfut,3,TRUE))</f>
        <v>170</v>
      </c>
      <c r="K49" s="44">
        <f t="shared" ref="K49:K54" si="15">SUM(D49,F49,H49,J49)</f>
        <v>521</v>
      </c>
      <c r="L49" s="45">
        <f>RANK(K49,Egyéni!$L$3:$L$156,0)</f>
        <v>23</v>
      </c>
      <c r="M49" s="119">
        <f>SUM(K49:K54)-MIN(K49:K54)</f>
        <v>2264</v>
      </c>
      <c r="N49" s="120"/>
    </row>
    <row r="50" spans="1:14" ht="19.5" customHeight="1" x14ac:dyDescent="0.25">
      <c r="A50" s="54" t="s">
        <v>235</v>
      </c>
      <c r="B50" s="67">
        <v>2006</v>
      </c>
      <c r="C50" s="55">
        <v>9</v>
      </c>
      <c r="D50" s="30">
        <f t="shared" si="12"/>
        <v>161</v>
      </c>
      <c r="E50" s="63">
        <v>4.01</v>
      </c>
      <c r="F50" s="34">
        <f t="shared" si="13"/>
        <v>98</v>
      </c>
      <c r="G50" s="63">
        <v>29.58</v>
      </c>
      <c r="H50" s="30">
        <f t="shared" si="14"/>
        <v>71</v>
      </c>
      <c r="I50" s="59">
        <v>1.4895833333333332E-3</v>
      </c>
      <c r="J50" s="30">
        <f>IF(I50&lt;fiú!$D$2,0,VLOOKUP(I50,hfut,3,TRUE))</f>
        <v>110</v>
      </c>
      <c r="K50" s="31">
        <f t="shared" si="15"/>
        <v>440</v>
      </c>
      <c r="L50" s="46">
        <f>RANK(K50,Egyéni!$L$3:$L$156,0)</f>
        <v>49</v>
      </c>
      <c r="M50" s="121"/>
      <c r="N50" s="122"/>
    </row>
    <row r="51" spans="1:14" ht="19.5" customHeight="1" x14ac:dyDescent="0.25">
      <c r="A51" s="54" t="s">
        <v>236</v>
      </c>
      <c r="B51" s="67">
        <v>2006</v>
      </c>
      <c r="C51" s="55">
        <v>9.1999999999999993</v>
      </c>
      <c r="D51" s="30">
        <f t="shared" si="12"/>
        <v>152</v>
      </c>
      <c r="E51" s="63">
        <v>4.17</v>
      </c>
      <c r="F51" s="34">
        <f t="shared" si="13"/>
        <v>106</v>
      </c>
      <c r="G51" s="69">
        <v>38.92</v>
      </c>
      <c r="H51" s="30">
        <f t="shared" si="14"/>
        <v>99</v>
      </c>
      <c r="I51" s="59">
        <v>1.6539351851851854E-3</v>
      </c>
      <c r="J51" s="30">
        <f>IF(I51&lt;fiú!$D$2,0,VLOOKUP(I51,hfut,3,TRUE))</f>
        <v>73</v>
      </c>
      <c r="K51" s="31">
        <f t="shared" si="15"/>
        <v>430</v>
      </c>
      <c r="L51" s="46">
        <f>RANK(K51,Egyéni!$L$3:$L$156,0)</f>
        <v>51</v>
      </c>
      <c r="M51" s="121"/>
      <c r="N51" s="122"/>
    </row>
    <row r="52" spans="1:14" ht="19.5" customHeight="1" x14ac:dyDescent="0.25">
      <c r="A52" s="54" t="s">
        <v>237</v>
      </c>
      <c r="B52" s="67">
        <v>2006</v>
      </c>
      <c r="C52" s="55">
        <v>8.9</v>
      </c>
      <c r="D52" s="30">
        <f t="shared" si="12"/>
        <v>165</v>
      </c>
      <c r="E52" s="63">
        <v>4.3</v>
      </c>
      <c r="F52" s="34">
        <f t="shared" si="13"/>
        <v>113</v>
      </c>
      <c r="G52" s="69">
        <v>30.97</v>
      </c>
      <c r="H52" s="30">
        <f t="shared" si="14"/>
        <v>76</v>
      </c>
      <c r="I52" s="59">
        <v>1.5706018518518519E-3</v>
      </c>
      <c r="J52" s="30">
        <f>IF(I52&lt;fiú!$D$2,0,VLOOKUP(I52,hfut,3,TRUE))</f>
        <v>91</v>
      </c>
      <c r="K52" s="31">
        <f t="shared" si="15"/>
        <v>445</v>
      </c>
      <c r="L52" s="46">
        <f>RANK(K52,Egyéni!$L$3:$L$156,0)</f>
        <v>47</v>
      </c>
      <c r="M52" s="121"/>
      <c r="N52" s="122"/>
    </row>
    <row r="53" spans="1:14" ht="19.5" customHeight="1" x14ac:dyDescent="0.25">
      <c r="A53" s="54" t="s">
        <v>238</v>
      </c>
      <c r="B53" s="67">
        <v>2006</v>
      </c>
      <c r="C53" s="55">
        <v>10</v>
      </c>
      <c r="D53" s="30">
        <f t="shared" si="12"/>
        <v>118</v>
      </c>
      <c r="E53" s="63">
        <v>4.24</v>
      </c>
      <c r="F53" s="34">
        <f t="shared" si="13"/>
        <v>109</v>
      </c>
      <c r="G53" s="69">
        <v>33.25</v>
      </c>
      <c r="H53" s="30">
        <f t="shared" si="14"/>
        <v>82</v>
      </c>
      <c r="I53" s="59">
        <v>1.5914351851851851E-3</v>
      </c>
      <c r="J53" s="30">
        <f>IF(I53&lt;fiú!$D$2,0,VLOOKUP(I53,hfut,3,TRUE))</f>
        <v>86</v>
      </c>
      <c r="K53" s="31">
        <f t="shared" si="15"/>
        <v>395</v>
      </c>
      <c r="L53" s="46">
        <f>RANK(K53,Egyéni!$L$3:$L$156,0)</f>
        <v>64</v>
      </c>
      <c r="M53" s="49"/>
      <c r="N53" s="50"/>
    </row>
    <row r="54" spans="1:14" ht="19.5" customHeight="1" thickBot="1" x14ac:dyDescent="0.3">
      <c r="A54" s="56" t="s">
        <v>239</v>
      </c>
      <c r="B54" s="68">
        <v>2006</v>
      </c>
      <c r="C54" s="57">
        <v>9.1999999999999993</v>
      </c>
      <c r="D54" s="32">
        <f t="shared" si="12"/>
        <v>152</v>
      </c>
      <c r="E54" s="105">
        <v>4.17</v>
      </c>
      <c r="F54" s="32">
        <f t="shared" si="13"/>
        <v>106</v>
      </c>
      <c r="G54" s="70">
        <v>38.65</v>
      </c>
      <c r="H54" s="32">
        <f t="shared" si="14"/>
        <v>99</v>
      </c>
      <c r="I54" s="60">
        <v>1.6620370370370372E-3</v>
      </c>
      <c r="J54" s="32">
        <f>IF(I54&lt;fiú!$D$2,0,VLOOKUP(I54,hfut,3,TRUE))</f>
        <v>71</v>
      </c>
      <c r="K54" s="33">
        <f t="shared" si="15"/>
        <v>428</v>
      </c>
      <c r="L54" s="48">
        <f>RANK(K54,Egyéni!$L$3:$L$156,0)</f>
        <v>53</v>
      </c>
      <c r="M54" s="123"/>
      <c r="N54" s="124"/>
    </row>
    <row r="55" spans="1:14" ht="19.5" customHeight="1" x14ac:dyDescent="0.25"/>
    <row r="56" spans="1:14" ht="19.5" customHeight="1" thickBot="1" x14ac:dyDescent="0.3"/>
    <row r="57" spans="1:14" ht="19.5" customHeight="1" thickBot="1" x14ac:dyDescent="0.3">
      <c r="A57" s="127" t="s">
        <v>184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9"/>
      <c r="M57" s="130">
        <f>RANK(M59,Csapat!$C$3:P60,0)</f>
        <v>1</v>
      </c>
      <c r="N57" s="131"/>
    </row>
    <row r="58" spans="1:14" ht="19.5" customHeight="1" thickBot="1" x14ac:dyDescent="0.3">
      <c r="A58" s="35" t="s">
        <v>0</v>
      </c>
      <c r="B58" s="36" t="s">
        <v>1</v>
      </c>
      <c r="C58" s="134" t="s">
        <v>2</v>
      </c>
      <c r="D58" s="134"/>
      <c r="E58" s="134" t="s">
        <v>3</v>
      </c>
      <c r="F58" s="134"/>
      <c r="G58" s="134" t="s">
        <v>8</v>
      </c>
      <c r="H58" s="134"/>
      <c r="I58" s="117" t="s">
        <v>169</v>
      </c>
      <c r="J58" s="118"/>
      <c r="K58" s="36" t="s">
        <v>6</v>
      </c>
      <c r="L58" s="37" t="s">
        <v>7</v>
      </c>
      <c r="M58" s="132"/>
      <c r="N58" s="133"/>
    </row>
    <row r="59" spans="1:14" ht="19.5" customHeight="1" x14ac:dyDescent="0.25">
      <c r="A59" s="61" t="s">
        <v>222</v>
      </c>
      <c r="B59" s="106">
        <v>2006</v>
      </c>
      <c r="C59" s="53">
        <v>8.4</v>
      </c>
      <c r="D59" s="34">
        <f t="shared" ref="D59:D64" si="16">IF(C59&lt;6.19,0,VLOOKUP(C59,rfut,5,TRUE))</f>
        <v>189</v>
      </c>
      <c r="E59" s="62">
        <v>4.18</v>
      </c>
      <c r="F59" s="34">
        <f t="shared" ref="F59:F64" si="17">IF(E59&lt;1.79,0,VLOOKUP(E59,távol,4,TRUE))</f>
        <v>106</v>
      </c>
      <c r="G59" s="62">
        <v>37.14</v>
      </c>
      <c r="H59" s="34">
        <f t="shared" ref="H59:H64" si="18">IF(G59&lt;4,0,VLOOKUP(G59,kisl,2,TRUE))</f>
        <v>94</v>
      </c>
      <c r="I59" s="58">
        <v>1.4745370370370372E-3</v>
      </c>
      <c r="J59" s="30">
        <f>IF(I59&lt;fiú!$D$2,0,VLOOKUP(I59,hfut,3,TRUE))</f>
        <v>114</v>
      </c>
      <c r="K59" s="44">
        <f t="shared" ref="K59:K64" si="19">SUM(D59,F59,H59,J59)</f>
        <v>503</v>
      </c>
      <c r="L59" s="45">
        <f>RANK(K59,Egyéni!$L$3:$L$156,0)</f>
        <v>29</v>
      </c>
      <c r="M59" s="119">
        <f>SUM(K59:K64)-MIN(K59:K64)</f>
        <v>2828</v>
      </c>
      <c r="N59" s="120"/>
    </row>
    <row r="60" spans="1:14" ht="19.5" customHeight="1" x14ac:dyDescent="0.25">
      <c r="A60" s="54" t="s">
        <v>223</v>
      </c>
      <c r="B60" s="67">
        <v>2006</v>
      </c>
      <c r="C60" s="55">
        <v>8.6</v>
      </c>
      <c r="D60" s="30">
        <f t="shared" si="16"/>
        <v>179</v>
      </c>
      <c r="E60" s="63">
        <v>4.87</v>
      </c>
      <c r="F60" s="34">
        <f t="shared" si="17"/>
        <v>142</v>
      </c>
      <c r="G60" s="63">
        <v>38.42</v>
      </c>
      <c r="H60" s="30">
        <f t="shared" si="18"/>
        <v>98</v>
      </c>
      <c r="I60" s="59">
        <v>1.2893518518518519E-3</v>
      </c>
      <c r="J60" s="30">
        <f>IF(I60&lt;fiú!$D$2,0,VLOOKUP(I60,hfut,3,TRUE))</f>
        <v>165</v>
      </c>
      <c r="K60" s="31">
        <f t="shared" si="19"/>
        <v>584</v>
      </c>
      <c r="L60" s="46">
        <f>RANK(K60,Egyéni!$L$3:$L$156,0)</f>
        <v>11</v>
      </c>
      <c r="M60" s="121"/>
      <c r="N60" s="122"/>
    </row>
    <row r="61" spans="1:14" ht="19.5" customHeight="1" x14ac:dyDescent="0.25">
      <c r="A61" s="54" t="s">
        <v>224</v>
      </c>
      <c r="B61" s="67">
        <v>2007</v>
      </c>
      <c r="C61" s="55">
        <v>9.5</v>
      </c>
      <c r="D61" s="30">
        <f t="shared" si="16"/>
        <v>139</v>
      </c>
      <c r="E61" s="63">
        <v>4.2300000000000004</v>
      </c>
      <c r="F61" s="34">
        <f t="shared" si="17"/>
        <v>109</v>
      </c>
      <c r="G61" s="69">
        <v>35.049999999999997</v>
      </c>
      <c r="H61" s="30">
        <f t="shared" si="18"/>
        <v>88</v>
      </c>
      <c r="I61" s="59">
        <v>1.4803240740740742E-3</v>
      </c>
      <c r="J61" s="30">
        <f>IF(I61&lt;fiú!$D$2,0,VLOOKUP(I61,hfut,3,TRUE))</f>
        <v>113</v>
      </c>
      <c r="K61" s="31">
        <f t="shared" si="19"/>
        <v>449</v>
      </c>
      <c r="L61" s="46">
        <f>RANK(K61,Egyéni!$L$3:$L$156,0)</f>
        <v>45</v>
      </c>
      <c r="M61" s="121"/>
      <c r="N61" s="122"/>
    </row>
    <row r="62" spans="1:14" ht="19.5" customHeight="1" x14ac:dyDescent="0.25">
      <c r="A62" s="54" t="s">
        <v>225</v>
      </c>
      <c r="B62" s="67">
        <v>2006</v>
      </c>
      <c r="C62" s="55">
        <v>8.1999999999999993</v>
      </c>
      <c r="D62" s="30">
        <f t="shared" si="16"/>
        <v>198</v>
      </c>
      <c r="E62" s="63">
        <v>4.38</v>
      </c>
      <c r="F62" s="34">
        <f t="shared" si="17"/>
        <v>117</v>
      </c>
      <c r="G62" s="69">
        <v>50</v>
      </c>
      <c r="H62" s="30">
        <f t="shared" si="18"/>
        <v>136</v>
      </c>
      <c r="I62" s="59">
        <v>1.3414351851851851E-3</v>
      </c>
      <c r="J62" s="30">
        <f>IF(I62&lt;fiú!$D$2,0,VLOOKUP(I62,hfut,3,TRUE))</f>
        <v>149</v>
      </c>
      <c r="K62" s="31">
        <f t="shared" si="19"/>
        <v>600</v>
      </c>
      <c r="L62" s="46">
        <f>RANK(K62,Egyéni!$L$3:$L$156,0)</f>
        <v>4</v>
      </c>
      <c r="M62" s="121"/>
      <c r="N62" s="122"/>
    </row>
    <row r="63" spans="1:14" ht="19.5" customHeight="1" x14ac:dyDescent="0.25">
      <c r="A63" s="54" t="s">
        <v>226</v>
      </c>
      <c r="B63" s="67">
        <v>2006</v>
      </c>
      <c r="C63" s="55">
        <v>8</v>
      </c>
      <c r="D63" s="30">
        <f t="shared" si="16"/>
        <v>208</v>
      </c>
      <c r="E63" s="63">
        <v>4.6100000000000003</v>
      </c>
      <c r="F63" s="34">
        <f t="shared" si="17"/>
        <v>128</v>
      </c>
      <c r="G63" s="69">
        <v>32.31</v>
      </c>
      <c r="H63" s="30">
        <f t="shared" si="18"/>
        <v>80</v>
      </c>
      <c r="I63" s="59">
        <v>1.2847222222222223E-3</v>
      </c>
      <c r="J63" s="30">
        <f>IF(I63&lt;fiú!$D$2,0,VLOOKUP(I63,hfut,3,TRUE))</f>
        <v>166</v>
      </c>
      <c r="K63" s="31">
        <f t="shared" si="19"/>
        <v>582</v>
      </c>
      <c r="L63" s="46">
        <f>RANK(K63,Egyéni!$L$3:$L$156,0)</f>
        <v>12</v>
      </c>
      <c r="M63" s="49"/>
      <c r="N63" s="50"/>
    </row>
    <row r="64" spans="1:14" ht="19.5" customHeight="1" thickBot="1" x14ac:dyDescent="0.3">
      <c r="A64" s="56" t="s">
        <v>227</v>
      </c>
      <c r="B64" s="68">
        <v>2006</v>
      </c>
      <c r="C64" s="57">
        <v>8.3000000000000007</v>
      </c>
      <c r="D64" s="32">
        <f t="shared" si="16"/>
        <v>193</v>
      </c>
      <c r="E64" s="105">
        <v>4.38</v>
      </c>
      <c r="F64" s="32">
        <f t="shared" si="17"/>
        <v>117</v>
      </c>
      <c r="G64" s="70">
        <v>37.42</v>
      </c>
      <c r="H64" s="32">
        <f t="shared" si="18"/>
        <v>95</v>
      </c>
      <c r="I64" s="60">
        <v>1.3263888888888891E-3</v>
      </c>
      <c r="J64" s="32">
        <f>IF(I64&lt;fiú!$D$2,0,VLOOKUP(I64,hfut,3,TRUE))</f>
        <v>154</v>
      </c>
      <c r="K64" s="33">
        <f t="shared" si="19"/>
        <v>559</v>
      </c>
      <c r="L64" s="48">
        <f>RANK(K64,Egyéni!$L$3:$L$156,0)</f>
        <v>15</v>
      </c>
      <c r="M64" s="123"/>
      <c r="N64" s="124"/>
    </row>
    <row r="65" spans="1:14" ht="19.5" customHeight="1" x14ac:dyDescent="0.25"/>
    <row r="66" spans="1:14" ht="19.5" customHeight="1" thickBot="1" x14ac:dyDescent="0.3"/>
    <row r="67" spans="1:14" ht="19.5" customHeight="1" thickBot="1" x14ac:dyDescent="0.3">
      <c r="A67" s="127" t="s">
        <v>185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130">
        <f>RANK(M69,Csapat!$C$3:P70,0)</f>
        <v>2</v>
      </c>
      <c r="N67" s="131"/>
    </row>
    <row r="68" spans="1:14" ht="19.5" customHeight="1" thickBot="1" x14ac:dyDescent="0.3">
      <c r="A68" s="35" t="s">
        <v>0</v>
      </c>
      <c r="B68" s="36" t="s">
        <v>1</v>
      </c>
      <c r="C68" s="134" t="s">
        <v>2</v>
      </c>
      <c r="D68" s="134"/>
      <c r="E68" s="134" t="s">
        <v>3</v>
      </c>
      <c r="F68" s="134"/>
      <c r="G68" s="134" t="s">
        <v>8</v>
      </c>
      <c r="H68" s="134"/>
      <c r="I68" s="117" t="s">
        <v>169</v>
      </c>
      <c r="J68" s="118"/>
      <c r="K68" s="36" t="s">
        <v>6</v>
      </c>
      <c r="L68" s="37" t="s">
        <v>7</v>
      </c>
      <c r="M68" s="132"/>
      <c r="N68" s="133"/>
    </row>
    <row r="69" spans="1:14" ht="19.5" customHeight="1" x14ac:dyDescent="0.25">
      <c r="A69" s="61" t="s">
        <v>240</v>
      </c>
      <c r="B69" s="106">
        <v>2006</v>
      </c>
      <c r="C69" s="53">
        <v>8.8000000000000007</v>
      </c>
      <c r="D69" s="34">
        <f t="shared" ref="D69:D74" si="20">IF(C69&lt;6.19,0,VLOOKUP(C69,rfut,5,TRUE))</f>
        <v>170</v>
      </c>
      <c r="E69" s="62">
        <v>4.0999999999999996</v>
      </c>
      <c r="F69" s="34">
        <f t="shared" ref="F69:F74" si="21">IF(E69&lt;1.79,0,VLOOKUP(E69,távol,4,TRUE))</f>
        <v>102</v>
      </c>
      <c r="G69" s="62">
        <v>38.93</v>
      </c>
      <c r="H69" s="34">
        <f t="shared" ref="H69:H74" si="22">IF(G69&lt;4,0,VLOOKUP(G69,kisl,2,TRUE))</f>
        <v>99</v>
      </c>
      <c r="I69" s="58">
        <v>1.3807870370370371E-3</v>
      </c>
      <c r="J69" s="30">
        <f>IF(I69&lt;fiú!$D$2,0,VLOOKUP(I69,hfut,3,TRUE))</f>
        <v>139</v>
      </c>
      <c r="K69" s="44">
        <f t="shared" ref="K69:K74" si="23">SUM(D69,F69,H69,J69)</f>
        <v>510</v>
      </c>
      <c r="L69" s="45">
        <f>RANK(K69,Egyéni!$L$3:$L$156,0)</f>
        <v>26</v>
      </c>
      <c r="M69" s="119">
        <f>SUM(K69:K74)-MIN(K69:K74)</f>
        <v>2669</v>
      </c>
      <c r="N69" s="120"/>
    </row>
    <row r="70" spans="1:14" ht="19.5" customHeight="1" x14ac:dyDescent="0.25">
      <c r="A70" s="54" t="s">
        <v>241</v>
      </c>
      <c r="B70" s="67">
        <v>2006</v>
      </c>
      <c r="C70" s="55">
        <v>8.5</v>
      </c>
      <c r="D70" s="30">
        <f t="shared" si="20"/>
        <v>184</v>
      </c>
      <c r="E70" s="63">
        <v>4.5199999999999996</v>
      </c>
      <c r="F70" s="34">
        <f t="shared" si="21"/>
        <v>124</v>
      </c>
      <c r="G70" s="63">
        <v>35.94</v>
      </c>
      <c r="H70" s="30">
        <f t="shared" si="22"/>
        <v>90</v>
      </c>
      <c r="I70" s="59">
        <v>1.4317129629629628E-3</v>
      </c>
      <c r="J70" s="30">
        <f>IF(I70&lt;fiú!$D$2,0,VLOOKUP(I70,hfut,3,TRUE))</f>
        <v>126</v>
      </c>
      <c r="K70" s="31">
        <f t="shared" si="23"/>
        <v>524</v>
      </c>
      <c r="L70" s="46">
        <f>RANK(K70,Egyéni!$L$3:$L$156,0)</f>
        <v>22</v>
      </c>
      <c r="M70" s="121"/>
      <c r="N70" s="122"/>
    </row>
    <row r="71" spans="1:14" ht="19.5" customHeight="1" x14ac:dyDescent="0.25">
      <c r="A71" s="54" t="s">
        <v>242</v>
      </c>
      <c r="B71" s="67">
        <v>2006</v>
      </c>
      <c r="C71" s="55">
        <v>8.5</v>
      </c>
      <c r="D71" s="30">
        <f t="shared" si="20"/>
        <v>184</v>
      </c>
      <c r="E71" s="63">
        <v>4.1500000000000004</v>
      </c>
      <c r="F71" s="34">
        <f t="shared" si="21"/>
        <v>105</v>
      </c>
      <c r="G71" s="69">
        <v>34.86</v>
      </c>
      <c r="H71" s="30">
        <f t="shared" si="22"/>
        <v>87</v>
      </c>
      <c r="I71" s="59">
        <v>1.3125000000000001E-3</v>
      </c>
      <c r="J71" s="30">
        <f>IF(I71&lt;fiú!$D$2,0,VLOOKUP(I71,hfut,3,TRUE))</f>
        <v>158</v>
      </c>
      <c r="K71" s="31">
        <f t="shared" si="23"/>
        <v>534</v>
      </c>
      <c r="L71" s="46">
        <f>RANK(K71,Egyéni!$L$3:$L$156,0)</f>
        <v>19</v>
      </c>
      <c r="M71" s="121"/>
      <c r="N71" s="122"/>
    </row>
    <row r="72" spans="1:14" ht="19.5" customHeight="1" x14ac:dyDescent="0.25">
      <c r="A72" s="54" t="s">
        <v>243</v>
      </c>
      <c r="B72" s="67">
        <v>2006</v>
      </c>
      <c r="C72" s="55">
        <v>9.1999999999999993</v>
      </c>
      <c r="D72" s="30">
        <f t="shared" si="20"/>
        <v>152</v>
      </c>
      <c r="E72" s="63">
        <v>4.0999999999999996</v>
      </c>
      <c r="F72" s="34">
        <f t="shared" si="21"/>
        <v>102</v>
      </c>
      <c r="G72" s="69">
        <v>31.91</v>
      </c>
      <c r="H72" s="30">
        <f t="shared" si="22"/>
        <v>78</v>
      </c>
      <c r="I72" s="59">
        <v>1.4490740740740742E-3</v>
      </c>
      <c r="J72" s="30">
        <f>IF(I72&lt;fiú!$D$2,0,VLOOKUP(I72,hfut,3,TRUE))</f>
        <v>121</v>
      </c>
      <c r="K72" s="31">
        <f t="shared" si="23"/>
        <v>453</v>
      </c>
      <c r="L72" s="46">
        <f>RANK(K72,Egyéni!$L$3:$L$156,0)</f>
        <v>44</v>
      </c>
      <c r="M72" s="121"/>
      <c r="N72" s="122"/>
    </row>
    <row r="73" spans="1:14" ht="19.5" customHeight="1" x14ac:dyDescent="0.25">
      <c r="A73" s="54" t="s">
        <v>244</v>
      </c>
      <c r="B73" s="67">
        <v>2007</v>
      </c>
      <c r="C73" s="55">
        <v>9.3000000000000007</v>
      </c>
      <c r="D73" s="30">
        <f t="shared" si="20"/>
        <v>147</v>
      </c>
      <c r="E73" s="63">
        <v>4.0599999999999996</v>
      </c>
      <c r="F73" s="34">
        <f t="shared" si="21"/>
        <v>100</v>
      </c>
      <c r="G73" s="69">
        <v>43.48</v>
      </c>
      <c r="H73" s="30">
        <f t="shared" si="22"/>
        <v>114</v>
      </c>
      <c r="I73" s="59">
        <v>1.3495370370370371E-3</v>
      </c>
      <c r="J73" s="30">
        <f>IF(I73&lt;fiú!$D$2,0,VLOOKUP(I73,hfut,3,TRUE))</f>
        <v>147</v>
      </c>
      <c r="K73" s="31">
        <f t="shared" si="23"/>
        <v>508</v>
      </c>
      <c r="L73" s="46">
        <f>RANK(K73,Egyéni!$L$3:$L$156,0)</f>
        <v>27</v>
      </c>
      <c r="M73" s="49"/>
      <c r="N73" s="50"/>
    </row>
    <row r="74" spans="1:14" ht="19.5" customHeight="1" thickBot="1" x14ac:dyDescent="0.3">
      <c r="A74" s="56" t="s">
        <v>245</v>
      </c>
      <c r="B74" s="68">
        <v>2006</v>
      </c>
      <c r="C74" s="57">
        <v>8.8000000000000007</v>
      </c>
      <c r="D74" s="32">
        <f t="shared" si="20"/>
        <v>170</v>
      </c>
      <c r="E74" s="105">
        <v>4.5999999999999996</v>
      </c>
      <c r="F74" s="32">
        <f t="shared" si="21"/>
        <v>128</v>
      </c>
      <c r="G74" s="70">
        <v>46.26</v>
      </c>
      <c r="H74" s="32">
        <f t="shared" si="22"/>
        <v>124</v>
      </c>
      <c r="I74" s="60">
        <v>1.2662037037037036E-3</v>
      </c>
      <c r="J74" s="32">
        <f>IF(I74&lt;fiú!$D$2,0,VLOOKUP(I74,hfut,3,TRUE))</f>
        <v>171</v>
      </c>
      <c r="K74" s="33">
        <f t="shared" si="23"/>
        <v>593</v>
      </c>
      <c r="L74" s="48">
        <f>RANK(K74,Egyéni!$L$3:$L$156,0)</f>
        <v>6</v>
      </c>
      <c r="M74" s="123"/>
      <c r="N74" s="124"/>
    </row>
    <row r="75" spans="1:14" ht="19.5" customHeight="1" x14ac:dyDescent="0.25"/>
    <row r="76" spans="1:14" ht="19.5" customHeight="1" thickBot="1" x14ac:dyDescent="0.3"/>
    <row r="77" spans="1:14" ht="19.5" customHeight="1" thickBot="1" x14ac:dyDescent="0.3">
      <c r="A77" s="127" t="s">
        <v>186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9"/>
      <c r="M77" s="130">
        <f>RANK(M79,Csapat!$C$3:P80,0)</f>
        <v>3</v>
      </c>
      <c r="N77" s="131"/>
    </row>
    <row r="78" spans="1:14" ht="19.5" customHeight="1" thickBot="1" x14ac:dyDescent="0.3">
      <c r="A78" s="35" t="s">
        <v>0</v>
      </c>
      <c r="B78" s="36" t="s">
        <v>1</v>
      </c>
      <c r="C78" s="134" t="s">
        <v>2</v>
      </c>
      <c r="D78" s="134"/>
      <c r="E78" s="134" t="s">
        <v>3</v>
      </c>
      <c r="F78" s="134"/>
      <c r="G78" s="134" t="s">
        <v>8</v>
      </c>
      <c r="H78" s="134"/>
      <c r="I78" s="117" t="s">
        <v>169</v>
      </c>
      <c r="J78" s="118"/>
      <c r="K78" s="36" t="s">
        <v>6</v>
      </c>
      <c r="L78" s="37" t="s">
        <v>7</v>
      </c>
      <c r="M78" s="132"/>
      <c r="N78" s="133"/>
    </row>
    <row r="79" spans="1:14" ht="19.5" customHeight="1" x14ac:dyDescent="0.25">
      <c r="A79" s="61" t="s">
        <v>197</v>
      </c>
      <c r="B79" s="106">
        <v>2006</v>
      </c>
      <c r="C79" s="53">
        <v>8.4</v>
      </c>
      <c r="D79" s="34">
        <f t="shared" ref="D79:D84" si="24">IF(C79&lt;6.19,0,VLOOKUP(C79,rfut,5,TRUE))</f>
        <v>189</v>
      </c>
      <c r="E79" s="62">
        <v>4.4000000000000004</v>
      </c>
      <c r="F79" s="34">
        <f t="shared" ref="F79:F84" si="25">IF(E79&lt;1.79,0,VLOOKUP(E79,távol,4,TRUE))</f>
        <v>118</v>
      </c>
      <c r="G79" s="62">
        <v>44.39</v>
      </c>
      <c r="H79" s="34">
        <f t="shared" ref="H79:H84" si="26">IF(G79&lt;4,0,VLOOKUP(G79,kisl,2,TRUE))</f>
        <v>117</v>
      </c>
      <c r="I79" s="58">
        <v>1.2754629629629628E-3</v>
      </c>
      <c r="J79" s="30">
        <f>IF(I79&lt;fiú!$D$2,0,VLOOKUP(I79,hfut,3,TRUE))</f>
        <v>169</v>
      </c>
      <c r="K79" s="44">
        <f t="shared" ref="K79:K84" si="27">SUM(D79,F79,H79,J79)</f>
        <v>593</v>
      </c>
      <c r="L79" s="45">
        <f>RANK(K79,Egyéni!$L$3:$L$156,0)</f>
        <v>6</v>
      </c>
      <c r="M79" s="119">
        <f>SUM(K79:K84)-MIN(K79:K84)</f>
        <v>2614</v>
      </c>
      <c r="N79" s="120"/>
    </row>
    <row r="80" spans="1:14" ht="19.5" customHeight="1" x14ac:dyDescent="0.25">
      <c r="A80" s="54" t="s">
        <v>198</v>
      </c>
      <c r="B80" s="67">
        <v>2006</v>
      </c>
      <c r="C80" s="55">
        <v>9.9</v>
      </c>
      <c r="D80" s="30">
        <f t="shared" si="24"/>
        <v>122</v>
      </c>
      <c r="E80" s="63">
        <v>3.53</v>
      </c>
      <c r="F80" s="34">
        <f t="shared" si="25"/>
        <v>76</v>
      </c>
      <c r="G80" s="63">
        <v>41.51</v>
      </c>
      <c r="H80" s="30">
        <f t="shared" si="26"/>
        <v>108</v>
      </c>
      <c r="I80" s="59">
        <v>1.5601851851851851E-3</v>
      </c>
      <c r="J80" s="30">
        <f>IF(I80&lt;fiú!$D$2,0,VLOOKUP(I80,hfut,3,TRUE))</f>
        <v>93</v>
      </c>
      <c r="K80" s="31">
        <f t="shared" si="27"/>
        <v>399</v>
      </c>
      <c r="L80" s="46">
        <f>RANK(K80,Egyéni!$L$3:$L$156,0)</f>
        <v>61</v>
      </c>
      <c r="M80" s="121"/>
      <c r="N80" s="122"/>
    </row>
    <row r="81" spans="1:14" ht="19.5" customHeight="1" x14ac:dyDescent="0.25">
      <c r="A81" s="54" t="s">
        <v>199</v>
      </c>
      <c r="B81" s="67">
        <v>2006</v>
      </c>
      <c r="C81" s="55">
        <v>8.9</v>
      </c>
      <c r="D81" s="30">
        <f t="shared" si="24"/>
        <v>165</v>
      </c>
      <c r="E81" s="63">
        <v>4.2</v>
      </c>
      <c r="F81" s="34">
        <f t="shared" si="25"/>
        <v>107</v>
      </c>
      <c r="G81" s="69">
        <v>39.270000000000003</v>
      </c>
      <c r="H81" s="30">
        <f t="shared" si="26"/>
        <v>101</v>
      </c>
      <c r="I81" s="59">
        <v>1.3645833333333331E-3</v>
      </c>
      <c r="J81" s="30">
        <f>IF(I81&lt;fiú!$D$2,0,VLOOKUP(I81,hfut,3,TRUE))</f>
        <v>143</v>
      </c>
      <c r="K81" s="31">
        <f t="shared" si="27"/>
        <v>516</v>
      </c>
      <c r="L81" s="46">
        <f>RANK(K81,Egyéni!$L$3:$L$156,0)</f>
        <v>25</v>
      </c>
      <c r="M81" s="121"/>
      <c r="N81" s="122"/>
    </row>
    <row r="82" spans="1:14" ht="19.5" customHeight="1" x14ac:dyDescent="0.25">
      <c r="A82" s="54" t="s">
        <v>200</v>
      </c>
      <c r="B82" s="67">
        <v>2007</v>
      </c>
      <c r="C82" s="55">
        <v>8.6999999999999993</v>
      </c>
      <c r="D82" s="30">
        <f t="shared" si="24"/>
        <v>175</v>
      </c>
      <c r="E82" s="63">
        <v>3.9</v>
      </c>
      <c r="F82" s="34">
        <f t="shared" si="25"/>
        <v>93</v>
      </c>
      <c r="G82" s="69">
        <v>52.64</v>
      </c>
      <c r="H82" s="30">
        <f t="shared" si="26"/>
        <v>145</v>
      </c>
      <c r="I82" s="59">
        <v>1.3750000000000001E-3</v>
      </c>
      <c r="J82" s="30">
        <f>IF(I82&lt;fiú!$D$2,0,VLOOKUP(I82,hfut,3,TRUE))</f>
        <v>141</v>
      </c>
      <c r="K82" s="31">
        <f t="shared" si="27"/>
        <v>554</v>
      </c>
      <c r="L82" s="46">
        <f>RANK(K82,Egyéni!$L$3:$L$156,0)</f>
        <v>17</v>
      </c>
      <c r="M82" s="121"/>
      <c r="N82" s="122"/>
    </row>
    <row r="83" spans="1:14" ht="19.5" customHeight="1" x14ac:dyDescent="0.25">
      <c r="A83" s="54" t="s">
        <v>201</v>
      </c>
      <c r="B83" s="67">
        <v>2006</v>
      </c>
      <c r="C83" s="55">
        <v>9.3000000000000007</v>
      </c>
      <c r="D83" s="30">
        <f t="shared" si="24"/>
        <v>147</v>
      </c>
      <c r="E83" s="63">
        <v>4.2</v>
      </c>
      <c r="F83" s="34">
        <f t="shared" si="25"/>
        <v>107</v>
      </c>
      <c r="G83" s="69">
        <v>29.78</v>
      </c>
      <c r="H83" s="30">
        <f t="shared" si="26"/>
        <v>72</v>
      </c>
      <c r="I83" s="59">
        <v>1.5034722222222222E-3</v>
      </c>
      <c r="J83" s="30">
        <f>IF(I83&lt;fiú!$D$2,0,VLOOKUP(I83,hfut,3,TRUE))</f>
        <v>107</v>
      </c>
      <c r="K83" s="31">
        <f t="shared" si="27"/>
        <v>433</v>
      </c>
      <c r="L83" s="46">
        <f>RANK(K83,Egyéni!$L$3:$L$156,0)</f>
        <v>50</v>
      </c>
      <c r="M83" s="49"/>
      <c r="N83" s="50"/>
    </row>
    <row r="84" spans="1:14" ht="19.5" customHeight="1" thickBot="1" x14ac:dyDescent="0.3">
      <c r="A84" s="56" t="s">
        <v>202</v>
      </c>
      <c r="B84" s="68">
        <v>2006</v>
      </c>
      <c r="C84" s="57">
        <v>8.8000000000000007</v>
      </c>
      <c r="D84" s="32">
        <f t="shared" si="24"/>
        <v>170</v>
      </c>
      <c r="E84" s="105">
        <v>4</v>
      </c>
      <c r="F84" s="32">
        <f t="shared" si="25"/>
        <v>97</v>
      </c>
      <c r="G84" s="70">
        <v>39.36</v>
      </c>
      <c r="H84" s="32">
        <f t="shared" si="26"/>
        <v>101</v>
      </c>
      <c r="I84" s="60">
        <v>1.3379629629629629E-3</v>
      </c>
      <c r="J84" s="32">
        <f>IF(I84&lt;fiú!$D$2,0,VLOOKUP(I84,hfut,3,TRUE))</f>
        <v>150</v>
      </c>
      <c r="K84" s="33">
        <f t="shared" si="27"/>
        <v>518</v>
      </c>
      <c r="L84" s="48">
        <f>RANK(K84,Egyéni!$L$3:$L$156,0)</f>
        <v>24</v>
      </c>
      <c r="M84" s="123"/>
      <c r="N84" s="124"/>
    </row>
    <row r="85" spans="1:14" ht="19.5" customHeight="1" x14ac:dyDescent="0.25"/>
    <row r="86" spans="1:14" ht="19.5" customHeight="1" thickBot="1" x14ac:dyDescent="0.3"/>
    <row r="87" spans="1:14" ht="19.5" customHeight="1" thickBot="1" x14ac:dyDescent="0.3">
      <c r="A87" s="127" t="s">
        <v>203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9"/>
      <c r="M87" s="130">
        <f>RANK(M89,Csapat!$C$3:P90,0)</f>
        <v>4</v>
      </c>
      <c r="N87" s="131"/>
    </row>
    <row r="88" spans="1:14" ht="19.5" customHeight="1" thickBot="1" x14ac:dyDescent="0.3">
      <c r="A88" s="35" t="s">
        <v>0</v>
      </c>
      <c r="B88" s="36" t="s">
        <v>1</v>
      </c>
      <c r="C88" s="134" t="s">
        <v>2</v>
      </c>
      <c r="D88" s="134"/>
      <c r="E88" s="134" t="s">
        <v>3</v>
      </c>
      <c r="F88" s="134"/>
      <c r="G88" s="134" t="s">
        <v>8</v>
      </c>
      <c r="H88" s="134"/>
      <c r="I88" s="117" t="s">
        <v>169</v>
      </c>
      <c r="J88" s="118"/>
      <c r="K88" s="36" t="s">
        <v>6</v>
      </c>
      <c r="L88" s="37" t="s">
        <v>7</v>
      </c>
      <c r="M88" s="132"/>
      <c r="N88" s="133"/>
    </row>
    <row r="89" spans="1:14" ht="19.5" customHeight="1" x14ac:dyDescent="0.25">
      <c r="A89" s="61" t="s">
        <v>246</v>
      </c>
      <c r="B89" s="106">
        <v>2006</v>
      </c>
      <c r="C89" s="53">
        <v>8.1999999999999993</v>
      </c>
      <c r="D89" s="34">
        <f t="shared" ref="D89:D94" si="28">IF(C89&lt;6.19,0,VLOOKUP(C89,rfut,5,TRUE))</f>
        <v>198</v>
      </c>
      <c r="E89" s="62">
        <v>4.4000000000000004</v>
      </c>
      <c r="F89" s="34">
        <f t="shared" ref="F89:F94" si="29">IF(E89&lt;1.79,0,VLOOKUP(E89,távol,4,TRUE))</f>
        <v>118</v>
      </c>
      <c r="G89" s="62">
        <v>38.17</v>
      </c>
      <c r="H89" s="34">
        <f t="shared" ref="H89:H94" si="30">IF(G89&lt;4,0,VLOOKUP(G89,kisl,2,TRUE))</f>
        <v>97</v>
      </c>
      <c r="I89" s="58">
        <v>1.2175925925925926E-3</v>
      </c>
      <c r="J89" s="30">
        <f>IF(I89&lt;fiú!$D$2,0,VLOOKUP(I89,hfut,3,TRUE))</f>
        <v>186</v>
      </c>
      <c r="K89" s="44">
        <f t="shared" ref="K89:K94" si="31">SUM(D89,F89,H89,J89)</f>
        <v>599</v>
      </c>
      <c r="L89" s="45">
        <f>RANK(K89,Egyéni!$L$3:$L$156,0)</f>
        <v>5</v>
      </c>
      <c r="M89" s="119">
        <f>SUM(K89:K94)-MIN(K89:K94)</f>
        <v>2564</v>
      </c>
      <c r="N89" s="120"/>
    </row>
    <row r="90" spans="1:14" ht="19.5" customHeight="1" x14ac:dyDescent="0.25">
      <c r="A90" s="54" t="s">
        <v>247</v>
      </c>
      <c r="B90" s="67">
        <v>2006</v>
      </c>
      <c r="C90" s="55">
        <v>9.3000000000000007</v>
      </c>
      <c r="D90" s="30">
        <f t="shared" si="28"/>
        <v>147</v>
      </c>
      <c r="E90" s="63">
        <v>4.32</v>
      </c>
      <c r="F90" s="34">
        <f t="shared" si="29"/>
        <v>114</v>
      </c>
      <c r="G90" s="63">
        <v>42.75</v>
      </c>
      <c r="H90" s="30">
        <f t="shared" si="30"/>
        <v>112</v>
      </c>
      <c r="I90" s="59">
        <v>1.3981481481481481E-3</v>
      </c>
      <c r="J90" s="30">
        <f>IF(I90&lt;fiú!$D$2,0,VLOOKUP(I90,hfut,3,TRUE))</f>
        <v>135</v>
      </c>
      <c r="K90" s="31">
        <f t="shared" si="31"/>
        <v>508</v>
      </c>
      <c r="L90" s="46">
        <f>RANK(K90,Egyéni!$L$3:$L$156,0)</f>
        <v>27</v>
      </c>
      <c r="M90" s="121"/>
      <c r="N90" s="122"/>
    </row>
    <row r="91" spans="1:14" ht="19.5" customHeight="1" x14ac:dyDescent="0.25">
      <c r="A91" s="54" t="s">
        <v>248</v>
      </c>
      <c r="B91" s="67">
        <v>2006</v>
      </c>
      <c r="C91" s="55">
        <v>8.6</v>
      </c>
      <c r="D91" s="30">
        <f t="shared" si="28"/>
        <v>179</v>
      </c>
      <c r="E91" s="63">
        <v>4.42</v>
      </c>
      <c r="F91" s="34">
        <f t="shared" si="29"/>
        <v>119</v>
      </c>
      <c r="G91" s="69">
        <v>36.15</v>
      </c>
      <c r="H91" s="30">
        <f t="shared" si="30"/>
        <v>91</v>
      </c>
      <c r="I91" s="59">
        <v>1.3842592592592593E-3</v>
      </c>
      <c r="J91" s="30">
        <f>IF(I91&lt;fiú!$D$2,0,VLOOKUP(I91,hfut,3,TRUE))</f>
        <v>138</v>
      </c>
      <c r="K91" s="31">
        <f t="shared" si="31"/>
        <v>527</v>
      </c>
      <c r="L91" s="46">
        <f>RANK(K91,Egyéni!$L$3:$L$156,0)</f>
        <v>21</v>
      </c>
      <c r="M91" s="121"/>
      <c r="N91" s="122"/>
    </row>
    <row r="92" spans="1:14" ht="19.5" customHeight="1" x14ac:dyDescent="0.25">
      <c r="A92" s="54" t="s">
        <v>249</v>
      </c>
      <c r="B92" s="67">
        <v>2006</v>
      </c>
      <c r="C92" s="55">
        <v>8.5</v>
      </c>
      <c r="D92" s="30">
        <f t="shared" si="28"/>
        <v>184</v>
      </c>
      <c r="E92" s="63">
        <v>3.79</v>
      </c>
      <c r="F92" s="34">
        <f t="shared" si="29"/>
        <v>88</v>
      </c>
      <c r="G92" s="69">
        <v>33.82</v>
      </c>
      <c r="H92" s="30">
        <f t="shared" si="30"/>
        <v>84</v>
      </c>
      <c r="I92" s="59">
        <v>1.3530092592592593E-3</v>
      </c>
      <c r="J92" s="30">
        <f>IF(I92&lt;fiú!$D$2,0,VLOOKUP(I92,hfut,3,TRUE))</f>
        <v>146</v>
      </c>
      <c r="K92" s="31">
        <f t="shared" si="31"/>
        <v>502</v>
      </c>
      <c r="L92" s="46">
        <f>RANK(K92,Egyéni!$L$3:$L$156,0)</f>
        <v>30</v>
      </c>
      <c r="M92" s="121"/>
      <c r="N92" s="122"/>
    </row>
    <row r="93" spans="1:14" ht="19.5" customHeight="1" x14ac:dyDescent="0.25">
      <c r="A93" s="54" t="s">
        <v>250</v>
      </c>
      <c r="B93" s="67">
        <v>2006</v>
      </c>
      <c r="C93" s="55">
        <v>9.9</v>
      </c>
      <c r="D93" s="30">
        <f t="shared" si="28"/>
        <v>122</v>
      </c>
      <c r="E93" s="63">
        <v>3.92</v>
      </c>
      <c r="F93" s="34">
        <f t="shared" si="29"/>
        <v>94</v>
      </c>
      <c r="G93" s="69">
        <v>41.52</v>
      </c>
      <c r="H93" s="30">
        <f t="shared" si="30"/>
        <v>108</v>
      </c>
      <c r="I93" s="59">
        <v>1.5127314814814814E-3</v>
      </c>
      <c r="J93" s="30">
        <f>IF(I93&lt;fiú!$D$2,0,VLOOKUP(I93,hfut,3,TRUE))</f>
        <v>104</v>
      </c>
      <c r="K93" s="31">
        <f t="shared" si="31"/>
        <v>428</v>
      </c>
      <c r="L93" s="46">
        <f>RANK(K93,Egyéni!$L$3:$L$156,0)</f>
        <v>53</v>
      </c>
      <c r="M93" s="49"/>
      <c r="N93" s="50"/>
    </row>
    <row r="94" spans="1:14" ht="19.5" customHeight="1" thickBot="1" x14ac:dyDescent="0.3">
      <c r="A94" s="56" t="s">
        <v>251</v>
      </c>
      <c r="B94" s="68">
        <v>2007</v>
      </c>
      <c r="C94" s="57">
        <v>9.5</v>
      </c>
      <c r="D94" s="32">
        <f t="shared" si="28"/>
        <v>139</v>
      </c>
      <c r="E94" s="105">
        <v>3.59</v>
      </c>
      <c r="F94" s="32">
        <f t="shared" si="29"/>
        <v>78</v>
      </c>
      <c r="G94" s="70">
        <v>29.76</v>
      </c>
      <c r="H94" s="32">
        <f t="shared" si="30"/>
        <v>72</v>
      </c>
      <c r="I94" s="60">
        <v>1.3888888888888889E-3</v>
      </c>
      <c r="J94" s="32">
        <f>IF(I94&lt;fiú!$D$2,0,VLOOKUP(I94,hfut,3,TRUE))</f>
        <v>137</v>
      </c>
      <c r="K94" s="33">
        <f t="shared" si="31"/>
        <v>426</v>
      </c>
      <c r="L94" s="48">
        <f>RANK(K94,Egyéni!$L$3:$L$156,0)</f>
        <v>55</v>
      </c>
      <c r="M94" s="123"/>
      <c r="N94" s="124"/>
    </row>
    <row r="95" spans="1:14" ht="19.5" customHeight="1" x14ac:dyDescent="0.25"/>
    <row r="96" spans="1:14" ht="19.5" customHeight="1" thickBot="1" x14ac:dyDescent="0.3"/>
    <row r="97" spans="1:14" ht="19.5" customHeight="1" thickBot="1" x14ac:dyDescent="0.3">
      <c r="A97" s="127" t="s">
        <v>187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0">
        <f>RANK(M99,Csapat!$C$3:P100,0)</f>
        <v>12</v>
      </c>
      <c r="N97" s="131"/>
    </row>
    <row r="98" spans="1:14" ht="19.5" customHeight="1" thickBot="1" x14ac:dyDescent="0.3">
      <c r="A98" s="35" t="s">
        <v>0</v>
      </c>
      <c r="B98" s="36" t="s">
        <v>1</v>
      </c>
      <c r="C98" s="134" t="s">
        <v>2</v>
      </c>
      <c r="D98" s="134"/>
      <c r="E98" s="134" t="s">
        <v>3</v>
      </c>
      <c r="F98" s="134"/>
      <c r="G98" s="134" t="s">
        <v>8</v>
      </c>
      <c r="H98" s="134"/>
      <c r="I98" s="117" t="s">
        <v>169</v>
      </c>
      <c r="J98" s="118"/>
      <c r="K98" s="36" t="s">
        <v>6</v>
      </c>
      <c r="L98" s="37" t="s">
        <v>7</v>
      </c>
      <c r="M98" s="132"/>
      <c r="N98" s="133"/>
    </row>
    <row r="99" spans="1:14" ht="19.5" customHeight="1" x14ac:dyDescent="0.25">
      <c r="A99" s="61"/>
      <c r="B99" s="106"/>
      <c r="C99" s="53"/>
      <c r="D99" s="34">
        <f t="shared" ref="D99:D104" si="32">IF(C99&lt;6.19,0,VLOOKUP(C99,rfut,5,TRUE))</f>
        <v>0</v>
      </c>
      <c r="E99" s="62"/>
      <c r="F99" s="34">
        <f t="shared" ref="F99:F104" si="33">IF(E99&lt;1.79,0,VLOOKUP(E99,távol,4,TRUE))</f>
        <v>0</v>
      </c>
      <c r="G99" s="62"/>
      <c r="H99" s="34">
        <f t="shared" ref="H99:H104" si="34">IF(G99&lt;4,0,VLOOKUP(G99,kisl,2,TRUE))</f>
        <v>0</v>
      </c>
      <c r="I99" s="58"/>
      <c r="J99" s="30">
        <f>IF(I99&lt;fiú!$D$2,0,VLOOKUP(I99,hfut,3,TRUE))</f>
        <v>0</v>
      </c>
      <c r="K99" s="44">
        <f t="shared" ref="K99:K104" si="35">SUM(D99,F99,H99,J99)</f>
        <v>0</v>
      </c>
      <c r="L99" s="45">
        <f>RANK(K99,Egyéni!$L$3:$L$156,0)</f>
        <v>71</v>
      </c>
      <c r="M99" s="119">
        <f>SUM(K99:K104)-MIN(K99:K104)</f>
        <v>0</v>
      </c>
      <c r="N99" s="120"/>
    </row>
    <row r="100" spans="1:14" ht="19.5" customHeight="1" x14ac:dyDescent="0.25">
      <c r="A100" s="54"/>
      <c r="B100" s="67"/>
      <c r="C100" s="55"/>
      <c r="D100" s="30">
        <f t="shared" si="32"/>
        <v>0</v>
      </c>
      <c r="E100" s="63"/>
      <c r="F100" s="34">
        <f t="shared" si="33"/>
        <v>0</v>
      </c>
      <c r="G100" s="63"/>
      <c r="H100" s="30">
        <f t="shared" si="34"/>
        <v>0</v>
      </c>
      <c r="I100" s="59"/>
      <c r="J100" s="30">
        <f>IF(I100&lt;fiú!$D$2,0,VLOOKUP(I100,hfut,3,TRUE))</f>
        <v>0</v>
      </c>
      <c r="K100" s="31">
        <f t="shared" si="35"/>
        <v>0</v>
      </c>
      <c r="L100" s="46">
        <f>RANK(K100,Egyéni!$L$3:$L$156,0)</f>
        <v>71</v>
      </c>
      <c r="M100" s="121"/>
      <c r="N100" s="122"/>
    </row>
    <row r="101" spans="1:14" ht="19.5" customHeight="1" x14ac:dyDescent="0.25">
      <c r="A101" s="54"/>
      <c r="B101" s="67"/>
      <c r="C101" s="55"/>
      <c r="D101" s="30">
        <f t="shared" si="32"/>
        <v>0</v>
      </c>
      <c r="E101" s="63"/>
      <c r="F101" s="34">
        <f t="shared" si="33"/>
        <v>0</v>
      </c>
      <c r="G101" s="69"/>
      <c r="H101" s="30">
        <f t="shared" si="34"/>
        <v>0</v>
      </c>
      <c r="I101" s="59"/>
      <c r="J101" s="30">
        <f>IF(I101&lt;fiú!$D$2,0,VLOOKUP(I101,hfut,3,TRUE))</f>
        <v>0</v>
      </c>
      <c r="K101" s="31">
        <f t="shared" si="35"/>
        <v>0</v>
      </c>
      <c r="L101" s="46">
        <f>RANK(K101,Egyéni!$L$3:$L$156,0)</f>
        <v>71</v>
      </c>
      <c r="M101" s="121"/>
      <c r="N101" s="122"/>
    </row>
    <row r="102" spans="1:14" ht="19.5" customHeight="1" x14ac:dyDescent="0.25">
      <c r="A102" s="54"/>
      <c r="B102" s="67"/>
      <c r="C102" s="55"/>
      <c r="D102" s="30">
        <f t="shared" si="32"/>
        <v>0</v>
      </c>
      <c r="E102" s="63"/>
      <c r="F102" s="34">
        <f t="shared" si="33"/>
        <v>0</v>
      </c>
      <c r="G102" s="69"/>
      <c r="H102" s="30">
        <f t="shared" si="34"/>
        <v>0</v>
      </c>
      <c r="I102" s="59"/>
      <c r="J102" s="30">
        <f>IF(I102&lt;fiú!$D$2,0,VLOOKUP(I102,hfut,3,TRUE))</f>
        <v>0</v>
      </c>
      <c r="K102" s="31">
        <f t="shared" si="35"/>
        <v>0</v>
      </c>
      <c r="L102" s="46">
        <f>RANK(K102,Egyéni!$L$3:$L$156,0)</f>
        <v>71</v>
      </c>
      <c r="M102" s="121"/>
      <c r="N102" s="122"/>
    </row>
    <row r="103" spans="1:14" ht="19.5" customHeight="1" x14ac:dyDescent="0.25">
      <c r="A103" s="54"/>
      <c r="B103" s="67"/>
      <c r="C103" s="55"/>
      <c r="D103" s="30">
        <f t="shared" si="32"/>
        <v>0</v>
      </c>
      <c r="E103" s="63"/>
      <c r="F103" s="34">
        <f t="shared" si="33"/>
        <v>0</v>
      </c>
      <c r="G103" s="69"/>
      <c r="H103" s="30">
        <f t="shared" si="34"/>
        <v>0</v>
      </c>
      <c r="I103" s="59"/>
      <c r="J103" s="30">
        <f>IF(I103&lt;fiú!$D$2,0,VLOOKUP(I103,hfut,3,TRUE))</f>
        <v>0</v>
      </c>
      <c r="K103" s="31">
        <f t="shared" si="35"/>
        <v>0</v>
      </c>
      <c r="L103" s="46">
        <f>RANK(K103,Egyéni!$L$3:$L$156,0)</f>
        <v>71</v>
      </c>
      <c r="M103" s="49"/>
      <c r="N103" s="50"/>
    </row>
    <row r="104" spans="1:14" ht="19.5" customHeight="1" thickBot="1" x14ac:dyDescent="0.3">
      <c r="A104" s="56"/>
      <c r="B104" s="68"/>
      <c r="C104" s="57"/>
      <c r="D104" s="32">
        <f t="shared" si="32"/>
        <v>0</v>
      </c>
      <c r="E104" s="105"/>
      <c r="F104" s="32">
        <f t="shared" si="33"/>
        <v>0</v>
      </c>
      <c r="G104" s="70"/>
      <c r="H104" s="32">
        <f t="shared" si="34"/>
        <v>0</v>
      </c>
      <c r="I104" s="60"/>
      <c r="J104" s="32">
        <f>IF(I104&lt;fiú!$D$2,0,VLOOKUP(I104,hfut,3,TRUE))</f>
        <v>0</v>
      </c>
      <c r="K104" s="33">
        <f t="shared" si="35"/>
        <v>0</v>
      </c>
      <c r="L104" s="48">
        <f>RANK(K104,Egyéni!$L$3:$L$156,0)</f>
        <v>71</v>
      </c>
      <c r="M104" s="123"/>
      <c r="N104" s="124"/>
    </row>
    <row r="105" spans="1:14" ht="19.5" customHeight="1" x14ac:dyDescent="0.25"/>
    <row r="106" spans="1:14" ht="19.5" customHeight="1" thickBot="1" x14ac:dyDescent="0.3"/>
    <row r="107" spans="1:14" ht="19.5" customHeight="1" thickBot="1" x14ac:dyDescent="0.3">
      <c r="A107" s="127" t="s">
        <v>188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9"/>
      <c r="M107" s="130">
        <f>RANK(M109,Csapat!$C$3:P110,0)</f>
        <v>11</v>
      </c>
      <c r="N107" s="131"/>
    </row>
    <row r="108" spans="1:14" ht="19.5" customHeight="1" thickBot="1" x14ac:dyDescent="0.3">
      <c r="A108" s="35" t="s">
        <v>0</v>
      </c>
      <c r="B108" s="36" t="s">
        <v>1</v>
      </c>
      <c r="C108" s="134" t="s">
        <v>2</v>
      </c>
      <c r="D108" s="134"/>
      <c r="E108" s="134" t="s">
        <v>3</v>
      </c>
      <c r="F108" s="134"/>
      <c r="G108" s="134" t="s">
        <v>8</v>
      </c>
      <c r="H108" s="134"/>
      <c r="I108" s="117" t="s">
        <v>169</v>
      </c>
      <c r="J108" s="118"/>
      <c r="K108" s="36" t="s">
        <v>6</v>
      </c>
      <c r="L108" s="37" t="s">
        <v>7</v>
      </c>
      <c r="M108" s="132"/>
      <c r="N108" s="133"/>
    </row>
    <row r="109" spans="1:14" ht="19.5" customHeight="1" x14ac:dyDescent="0.25">
      <c r="A109" s="61" t="s">
        <v>204</v>
      </c>
      <c r="B109" s="106">
        <v>2006</v>
      </c>
      <c r="C109" s="53">
        <v>8.1</v>
      </c>
      <c r="D109" s="34">
        <f t="shared" ref="D109:D114" si="36">IF(C109&lt;6.19,0,VLOOKUP(C109,rfut,5,TRUE))</f>
        <v>203</v>
      </c>
      <c r="E109" s="62">
        <v>5.04</v>
      </c>
      <c r="F109" s="34">
        <f t="shared" ref="F109:F114" si="37">IF(E109&lt;1.79,0,VLOOKUP(E109,távol,4,TRUE))</f>
        <v>150</v>
      </c>
      <c r="G109" s="62">
        <v>45.46</v>
      </c>
      <c r="H109" s="34">
        <f t="shared" ref="H109:H114" si="38">IF(G109&lt;4,0,VLOOKUP(G109,kisl,2,TRUE))</f>
        <v>121</v>
      </c>
      <c r="I109" s="58">
        <v>1.2928240740740741E-3</v>
      </c>
      <c r="J109" s="30">
        <f>IF(I109&lt;fiú!$D$2,0,VLOOKUP(I109,hfut,3,TRUE))</f>
        <v>164</v>
      </c>
      <c r="K109" s="44">
        <f t="shared" ref="K109:K114" si="39">SUM(D109,F109,H109,J109)</f>
        <v>638</v>
      </c>
      <c r="L109" s="45">
        <f>RANK(K109,Egyéni!$L$3:$L$156,0)</f>
        <v>3</v>
      </c>
      <c r="M109" s="119">
        <f>SUM(K109:K114)-MIN(K109:K114)</f>
        <v>2216</v>
      </c>
      <c r="N109" s="120"/>
    </row>
    <row r="110" spans="1:14" ht="19.5" customHeight="1" x14ac:dyDescent="0.25">
      <c r="A110" s="54" t="s">
        <v>205</v>
      </c>
      <c r="B110" s="67">
        <v>2007</v>
      </c>
      <c r="C110" s="55">
        <v>9.6</v>
      </c>
      <c r="D110" s="30">
        <f t="shared" si="36"/>
        <v>135</v>
      </c>
      <c r="E110" s="63">
        <v>3.6</v>
      </c>
      <c r="F110" s="34">
        <f t="shared" si="37"/>
        <v>79</v>
      </c>
      <c r="G110" s="63">
        <v>32.869999999999997</v>
      </c>
      <c r="H110" s="30">
        <f t="shared" si="38"/>
        <v>81</v>
      </c>
      <c r="I110" s="59">
        <v>1.738425925925926E-3</v>
      </c>
      <c r="J110" s="30">
        <f>IF(I110&lt;fiú!$D$2,0,VLOOKUP(I110,hfut,3,TRUE))</f>
        <v>55</v>
      </c>
      <c r="K110" s="31">
        <f t="shared" si="39"/>
        <v>350</v>
      </c>
      <c r="L110" s="46">
        <f>RANK(K110,Egyéni!$L$3:$L$156,0)</f>
        <v>68</v>
      </c>
      <c r="M110" s="121"/>
      <c r="N110" s="122"/>
    </row>
    <row r="111" spans="1:14" ht="19.5" customHeight="1" x14ac:dyDescent="0.25">
      <c r="A111" s="54" t="s">
        <v>206</v>
      </c>
      <c r="B111" s="67">
        <v>2007</v>
      </c>
      <c r="C111" s="55">
        <v>8.8000000000000007</v>
      </c>
      <c r="D111" s="30">
        <f t="shared" si="36"/>
        <v>170</v>
      </c>
      <c r="E111" s="63">
        <v>4.1100000000000003</v>
      </c>
      <c r="F111" s="34">
        <f t="shared" si="37"/>
        <v>103</v>
      </c>
      <c r="G111" s="69">
        <v>35.72</v>
      </c>
      <c r="H111" s="30">
        <f t="shared" si="38"/>
        <v>90</v>
      </c>
      <c r="I111" s="59">
        <v>1.4490740740740742E-3</v>
      </c>
      <c r="J111" s="30">
        <f>IF(I111&lt;fiú!$D$2,0,VLOOKUP(I111,hfut,3,TRUE))</f>
        <v>121</v>
      </c>
      <c r="K111" s="31">
        <f t="shared" si="39"/>
        <v>484</v>
      </c>
      <c r="L111" s="46">
        <f>RANK(K111,Egyéni!$L$3:$L$156,0)</f>
        <v>36</v>
      </c>
      <c r="M111" s="121"/>
      <c r="N111" s="122"/>
    </row>
    <row r="112" spans="1:14" ht="19.5" customHeight="1" x14ac:dyDescent="0.25">
      <c r="A112" s="54" t="s">
        <v>207</v>
      </c>
      <c r="B112" s="67">
        <v>2007</v>
      </c>
      <c r="C112" s="55">
        <v>10</v>
      </c>
      <c r="D112" s="30">
        <f t="shared" si="36"/>
        <v>118</v>
      </c>
      <c r="E112" s="63">
        <v>3.57</v>
      </c>
      <c r="F112" s="34">
        <f t="shared" si="37"/>
        <v>78</v>
      </c>
      <c r="G112" s="69">
        <v>32.72</v>
      </c>
      <c r="H112" s="30">
        <f t="shared" si="38"/>
        <v>81</v>
      </c>
      <c r="I112" s="59">
        <v>1.6701388888888892E-3</v>
      </c>
      <c r="J112" s="30">
        <f>IF(I112&lt;fiú!$D$2,0,VLOOKUP(I112,hfut,3,TRUE))</f>
        <v>70</v>
      </c>
      <c r="K112" s="31">
        <f t="shared" si="39"/>
        <v>347</v>
      </c>
      <c r="L112" s="46">
        <f>RANK(K112,Egyéni!$L$3:$L$156,0)</f>
        <v>69</v>
      </c>
      <c r="M112" s="121"/>
      <c r="N112" s="122"/>
    </row>
    <row r="113" spans="1:14" ht="19.5" customHeight="1" x14ac:dyDescent="0.25">
      <c r="A113" s="54" t="s">
        <v>208</v>
      </c>
      <c r="B113" s="67">
        <v>2007</v>
      </c>
      <c r="C113" s="55">
        <v>9.9</v>
      </c>
      <c r="D113" s="30">
        <f t="shared" si="36"/>
        <v>122</v>
      </c>
      <c r="E113" s="63">
        <v>3.85</v>
      </c>
      <c r="F113" s="34">
        <f t="shared" si="37"/>
        <v>90</v>
      </c>
      <c r="G113" s="69">
        <v>25.47</v>
      </c>
      <c r="H113" s="30">
        <f t="shared" si="38"/>
        <v>59</v>
      </c>
      <c r="I113" s="59">
        <v>1.4317129629629628E-3</v>
      </c>
      <c r="J113" s="30">
        <f>IF(I113&lt;fiú!$D$2,0,VLOOKUP(I113,hfut,3,TRUE))</f>
        <v>126</v>
      </c>
      <c r="K113" s="31">
        <f t="shared" si="39"/>
        <v>397</v>
      </c>
      <c r="L113" s="46">
        <f>RANK(K113,Egyéni!$L$3:$L$156,0)</f>
        <v>62</v>
      </c>
      <c r="M113" s="49"/>
      <c r="N113" s="50"/>
    </row>
    <row r="114" spans="1:14" ht="19.5" customHeight="1" thickBot="1" x14ac:dyDescent="0.3">
      <c r="A114" s="56" t="s">
        <v>209</v>
      </c>
      <c r="B114" s="68">
        <v>2007</v>
      </c>
      <c r="C114" s="57">
        <v>9.9</v>
      </c>
      <c r="D114" s="32">
        <f t="shared" si="36"/>
        <v>122</v>
      </c>
      <c r="E114" s="105">
        <v>3.66</v>
      </c>
      <c r="F114" s="32">
        <f t="shared" si="37"/>
        <v>82</v>
      </c>
      <c r="G114" s="70">
        <v>36.51</v>
      </c>
      <c r="H114" s="32">
        <f t="shared" si="38"/>
        <v>92</v>
      </c>
      <c r="I114" s="60">
        <v>1.7546296296296296E-3</v>
      </c>
      <c r="J114" s="32">
        <f>IF(I114&lt;fiú!$D$2,0,VLOOKUP(I114,hfut,3,TRUE))</f>
        <v>51</v>
      </c>
      <c r="K114" s="33">
        <f t="shared" si="39"/>
        <v>347</v>
      </c>
      <c r="L114" s="48">
        <f>RANK(K114,Egyéni!$L$3:$L$156,0)</f>
        <v>69</v>
      </c>
      <c r="M114" s="123"/>
      <c r="N114" s="124"/>
    </row>
    <row r="115" spans="1:14" ht="19.5" customHeight="1" x14ac:dyDescent="0.25"/>
    <row r="116" spans="1:14" ht="19.5" customHeight="1" thickBot="1" x14ac:dyDescent="0.3"/>
    <row r="117" spans="1:14" ht="19.5" customHeight="1" thickBot="1" x14ac:dyDescent="0.3">
      <c r="A117" s="127" t="s">
        <v>189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9"/>
      <c r="M117" s="130">
        <f>RANK(M119,Csapat!$C$3:P120,0)</f>
        <v>7</v>
      </c>
      <c r="N117" s="131"/>
    </row>
    <row r="118" spans="1:14" ht="19.5" customHeight="1" thickBot="1" x14ac:dyDescent="0.3">
      <c r="A118" s="35" t="s">
        <v>0</v>
      </c>
      <c r="B118" s="36" t="s">
        <v>1</v>
      </c>
      <c r="C118" s="134" t="s">
        <v>2</v>
      </c>
      <c r="D118" s="134"/>
      <c r="E118" s="134" t="s">
        <v>3</v>
      </c>
      <c r="F118" s="134"/>
      <c r="G118" s="134" t="s">
        <v>8</v>
      </c>
      <c r="H118" s="134"/>
      <c r="I118" s="117" t="s">
        <v>169</v>
      </c>
      <c r="J118" s="118"/>
      <c r="K118" s="36" t="s">
        <v>6</v>
      </c>
      <c r="L118" s="37" t="s">
        <v>7</v>
      </c>
      <c r="M118" s="132"/>
      <c r="N118" s="133"/>
    </row>
    <row r="119" spans="1:14" ht="19.5" customHeight="1" x14ac:dyDescent="0.25">
      <c r="A119" s="61" t="s">
        <v>255</v>
      </c>
      <c r="B119" s="106">
        <v>2006</v>
      </c>
      <c r="C119" s="53">
        <v>8.4</v>
      </c>
      <c r="D119" s="34">
        <f t="shared" ref="D119:D124" si="40">IF(C119&lt;6.19,0,VLOOKUP(C119,rfut,5,TRUE))</f>
        <v>189</v>
      </c>
      <c r="E119" s="62">
        <v>4.22</v>
      </c>
      <c r="F119" s="34">
        <f t="shared" ref="F119:F124" si="41">IF(E119&lt;1.79,0,VLOOKUP(E119,távol,4,TRUE))</f>
        <v>108</v>
      </c>
      <c r="G119" s="62">
        <v>34.1</v>
      </c>
      <c r="H119" s="34">
        <f t="shared" ref="H119:H124" si="42">IF(G119&lt;4,0,VLOOKUP(G119,kisl,2,TRUE))</f>
        <v>85</v>
      </c>
      <c r="I119" s="58">
        <v>1.3171296296296297E-3</v>
      </c>
      <c r="J119" s="30">
        <f>IF(I119&lt;fiú!$D$2,0,VLOOKUP(I119,hfut,3,TRUE))</f>
        <v>157</v>
      </c>
      <c r="K119" s="44">
        <f t="shared" ref="K119:K124" si="43">SUM(D119,F119,H119,J119)</f>
        <v>539</v>
      </c>
      <c r="L119" s="45">
        <f>RANK(K119,Egyéni!$L$3:$L$156,0)</f>
        <v>18</v>
      </c>
      <c r="M119" s="119">
        <f>SUM(K119:K124)-MIN(K119:K124)</f>
        <v>2423</v>
      </c>
      <c r="N119" s="120"/>
    </row>
    <row r="120" spans="1:14" ht="19.5" customHeight="1" x14ac:dyDescent="0.25">
      <c r="A120" s="54" t="s">
        <v>256</v>
      </c>
      <c r="B120" s="67">
        <v>2007</v>
      </c>
      <c r="C120" s="55">
        <v>9</v>
      </c>
      <c r="D120" s="30">
        <f t="shared" si="40"/>
        <v>161</v>
      </c>
      <c r="E120" s="63">
        <v>4.04</v>
      </c>
      <c r="F120" s="34">
        <f t="shared" si="41"/>
        <v>99</v>
      </c>
      <c r="G120" s="63">
        <v>39.22</v>
      </c>
      <c r="H120" s="30">
        <f t="shared" si="42"/>
        <v>100</v>
      </c>
      <c r="I120" s="59">
        <v>1.3726851851851851E-3</v>
      </c>
      <c r="J120" s="30">
        <f>IF(I120&lt;fiú!$D$2,0,VLOOKUP(I120,hfut,3,TRUE))</f>
        <v>141</v>
      </c>
      <c r="K120" s="31">
        <f t="shared" si="43"/>
        <v>501</v>
      </c>
      <c r="L120" s="46">
        <f>RANK(K120,Egyéni!$L$3:$L$156,0)</f>
        <v>31</v>
      </c>
      <c r="M120" s="121"/>
      <c r="N120" s="122"/>
    </row>
    <row r="121" spans="1:14" ht="19.5" customHeight="1" x14ac:dyDescent="0.25">
      <c r="A121" s="54" t="s">
        <v>257</v>
      </c>
      <c r="B121" s="67">
        <v>2006</v>
      </c>
      <c r="C121" s="55">
        <v>9.3000000000000007</v>
      </c>
      <c r="D121" s="30">
        <f t="shared" si="40"/>
        <v>147</v>
      </c>
      <c r="E121" s="63">
        <v>4.2300000000000004</v>
      </c>
      <c r="F121" s="34">
        <f t="shared" si="41"/>
        <v>109</v>
      </c>
      <c r="G121" s="69">
        <v>35.44</v>
      </c>
      <c r="H121" s="30">
        <f t="shared" si="42"/>
        <v>89</v>
      </c>
      <c r="I121" s="59">
        <v>1.4340277777777778E-3</v>
      </c>
      <c r="J121" s="30">
        <f>IF(I121&lt;fiú!$D$2,0,VLOOKUP(I121,hfut,3,TRUE))</f>
        <v>125</v>
      </c>
      <c r="K121" s="31">
        <f t="shared" si="43"/>
        <v>470</v>
      </c>
      <c r="L121" s="46">
        <f>RANK(K121,Egyéni!$L$3:$L$156,0)</f>
        <v>40</v>
      </c>
      <c r="M121" s="121"/>
      <c r="N121" s="122"/>
    </row>
    <row r="122" spans="1:14" ht="19.5" customHeight="1" x14ac:dyDescent="0.25">
      <c r="A122" s="54" t="s">
        <v>258</v>
      </c>
      <c r="B122" s="67">
        <v>2006</v>
      </c>
      <c r="C122" s="55">
        <v>9.1</v>
      </c>
      <c r="D122" s="30">
        <f t="shared" si="40"/>
        <v>156</v>
      </c>
      <c r="E122" s="63">
        <v>4.13</v>
      </c>
      <c r="F122" s="34">
        <f t="shared" si="41"/>
        <v>104</v>
      </c>
      <c r="G122" s="69">
        <v>37.630000000000003</v>
      </c>
      <c r="H122" s="30">
        <f t="shared" si="42"/>
        <v>96</v>
      </c>
      <c r="I122" s="59">
        <v>1.4988425925925924E-3</v>
      </c>
      <c r="J122" s="30">
        <f>IF(I122&lt;fiú!$D$2,0,VLOOKUP(I122,hfut,3,TRUE))</f>
        <v>108</v>
      </c>
      <c r="K122" s="31">
        <f t="shared" si="43"/>
        <v>464</v>
      </c>
      <c r="L122" s="46">
        <f>RANK(K122,Egyéni!$L$3:$L$156,0)</f>
        <v>41</v>
      </c>
      <c r="M122" s="121"/>
      <c r="N122" s="122"/>
    </row>
    <row r="123" spans="1:14" ht="19.5" customHeight="1" x14ac:dyDescent="0.25">
      <c r="A123" s="54" t="s">
        <v>259</v>
      </c>
      <c r="B123" s="67">
        <v>2006</v>
      </c>
      <c r="C123" s="55">
        <v>8.9</v>
      </c>
      <c r="D123" s="30">
        <f t="shared" si="40"/>
        <v>165</v>
      </c>
      <c r="E123" s="63">
        <v>3.84</v>
      </c>
      <c r="F123" s="34">
        <f t="shared" si="41"/>
        <v>90</v>
      </c>
      <c r="G123" s="69">
        <v>33.24</v>
      </c>
      <c r="H123" s="30">
        <f t="shared" si="42"/>
        <v>82</v>
      </c>
      <c r="I123" s="59">
        <v>1.4826388888888886E-3</v>
      </c>
      <c r="J123" s="30">
        <f>IF(I123&lt;fiú!$D$2,0,VLOOKUP(I123,hfut,3,TRUE))</f>
        <v>112</v>
      </c>
      <c r="K123" s="31">
        <f t="shared" si="43"/>
        <v>449</v>
      </c>
      <c r="L123" s="46">
        <f>RANK(K123,Egyéni!$L$3:$L$156,0)</f>
        <v>45</v>
      </c>
      <c r="M123" s="49"/>
      <c r="N123" s="50"/>
    </row>
    <row r="124" spans="1:14" ht="19.5" customHeight="1" thickBot="1" x14ac:dyDescent="0.3">
      <c r="A124" s="56" t="s">
        <v>260</v>
      </c>
      <c r="B124" s="68">
        <v>2006</v>
      </c>
      <c r="C124" s="57">
        <v>9.4</v>
      </c>
      <c r="D124" s="32">
        <f t="shared" si="40"/>
        <v>143</v>
      </c>
      <c r="E124" s="105">
        <v>3.96</v>
      </c>
      <c r="F124" s="32">
        <f t="shared" si="41"/>
        <v>96</v>
      </c>
      <c r="G124" s="70">
        <v>26.23</v>
      </c>
      <c r="H124" s="32">
        <f t="shared" si="42"/>
        <v>61</v>
      </c>
      <c r="I124" s="60">
        <v>1.4872685185185186E-3</v>
      </c>
      <c r="J124" s="32">
        <f>IF(I124&lt;fiú!$D$2,0,VLOOKUP(I124,hfut,3,TRUE))</f>
        <v>111</v>
      </c>
      <c r="K124" s="33">
        <f t="shared" si="43"/>
        <v>411</v>
      </c>
      <c r="L124" s="48">
        <f>RANK(K124,Egyéni!$L$3:$L$156,0)</f>
        <v>58</v>
      </c>
      <c r="M124" s="123"/>
      <c r="N124" s="124"/>
    </row>
    <row r="125" spans="1:14" ht="19.5" customHeight="1" x14ac:dyDescent="0.25"/>
    <row r="126" spans="1:14" ht="19.5" customHeight="1" thickBot="1" x14ac:dyDescent="0.3"/>
    <row r="127" spans="1:14" ht="19.5" customHeight="1" thickBot="1" x14ac:dyDescent="0.3">
      <c r="A127" s="127" t="s">
        <v>190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9"/>
      <c r="M127" s="130">
        <f>RANK(M129,Csapat!$C$3:P130,0)</f>
        <v>8</v>
      </c>
      <c r="N127" s="131"/>
    </row>
    <row r="128" spans="1:14" ht="19.5" customHeight="1" thickBot="1" x14ac:dyDescent="0.3">
      <c r="A128" s="35" t="s">
        <v>0</v>
      </c>
      <c r="B128" s="36" t="s">
        <v>1</v>
      </c>
      <c r="C128" s="134" t="s">
        <v>2</v>
      </c>
      <c r="D128" s="134"/>
      <c r="E128" s="134" t="s">
        <v>3</v>
      </c>
      <c r="F128" s="134"/>
      <c r="G128" s="134" t="s">
        <v>8</v>
      </c>
      <c r="H128" s="134"/>
      <c r="I128" s="117" t="s">
        <v>169</v>
      </c>
      <c r="J128" s="118"/>
      <c r="K128" s="36" t="s">
        <v>6</v>
      </c>
      <c r="L128" s="37" t="s">
        <v>7</v>
      </c>
      <c r="M128" s="132"/>
      <c r="N128" s="133"/>
    </row>
    <row r="129" spans="1:14" ht="19.5" customHeight="1" x14ac:dyDescent="0.25">
      <c r="A129" s="61" t="s">
        <v>228</v>
      </c>
      <c r="B129" s="106">
        <v>2006</v>
      </c>
      <c r="C129" s="53">
        <v>8.6</v>
      </c>
      <c r="D129" s="34">
        <f t="shared" ref="D129:D134" si="44">IF(C129&lt;6.19,0,VLOOKUP(C129,rfut,5,TRUE))</f>
        <v>179</v>
      </c>
      <c r="E129" s="62">
        <v>3.77</v>
      </c>
      <c r="F129" s="34">
        <f t="shared" ref="F129:F134" si="45">IF(E129&lt;1.79,0,VLOOKUP(E129,távol,4,TRUE))</f>
        <v>87</v>
      </c>
      <c r="G129" s="62">
        <v>48.01</v>
      </c>
      <c r="H129" s="34">
        <f t="shared" ref="H129:H134" si="46">IF(G129&lt;4,0,VLOOKUP(G129,kisl,2,TRUE))</f>
        <v>129</v>
      </c>
      <c r="I129" s="58">
        <v>1.2974537037037037E-3</v>
      </c>
      <c r="J129" s="30">
        <f>IF(I129&lt;fiú!$D$2,0,VLOOKUP(I129,hfut,3,TRUE))</f>
        <v>162</v>
      </c>
      <c r="K129" s="44">
        <f t="shared" ref="K129:K134" si="47">SUM(D129,F129,H129,J129)</f>
        <v>557</v>
      </c>
      <c r="L129" s="45">
        <f>RANK(K129,Egyéni!$L$3:$L$156,0)</f>
        <v>16</v>
      </c>
      <c r="M129" s="119">
        <f>SUM(K129:K134)-MIN(K129:K134)</f>
        <v>2287</v>
      </c>
      <c r="N129" s="120"/>
    </row>
    <row r="130" spans="1:14" ht="19.5" customHeight="1" x14ac:dyDescent="0.25">
      <c r="A130" s="54" t="s">
        <v>229</v>
      </c>
      <c r="B130" s="67">
        <v>2006</v>
      </c>
      <c r="C130" s="55">
        <v>9.3000000000000007</v>
      </c>
      <c r="D130" s="30">
        <f t="shared" si="44"/>
        <v>147</v>
      </c>
      <c r="E130" s="63">
        <v>3.93</v>
      </c>
      <c r="F130" s="34">
        <f t="shared" si="45"/>
        <v>94</v>
      </c>
      <c r="G130" s="63">
        <v>45.34</v>
      </c>
      <c r="H130" s="30">
        <f t="shared" si="46"/>
        <v>121</v>
      </c>
      <c r="I130" s="59">
        <v>1.417824074074074E-3</v>
      </c>
      <c r="J130" s="30">
        <f>IF(I130&lt;fiú!$D$2,0,VLOOKUP(I130,hfut,3,TRUE))</f>
        <v>129</v>
      </c>
      <c r="K130" s="31">
        <f t="shared" si="47"/>
        <v>491</v>
      </c>
      <c r="L130" s="46">
        <f>RANK(K130,Egyéni!$L$3:$L$156,0)</f>
        <v>34</v>
      </c>
      <c r="M130" s="121"/>
      <c r="N130" s="122"/>
    </row>
    <row r="131" spans="1:14" ht="19.5" customHeight="1" x14ac:dyDescent="0.25">
      <c r="A131" s="54" t="s">
        <v>230</v>
      </c>
      <c r="B131" s="67">
        <v>2006</v>
      </c>
      <c r="C131" s="55">
        <v>9.1999999999999993</v>
      </c>
      <c r="D131" s="30">
        <f t="shared" si="44"/>
        <v>152</v>
      </c>
      <c r="E131" s="63">
        <v>3.83</v>
      </c>
      <c r="F131" s="34">
        <f t="shared" si="45"/>
        <v>90</v>
      </c>
      <c r="G131" s="69">
        <v>33.22</v>
      </c>
      <c r="H131" s="30">
        <f t="shared" si="46"/>
        <v>82</v>
      </c>
      <c r="I131" s="59">
        <v>1.5567129629629629E-3</v>
      </c>
      <c r="J131" s="30">
        <f>IF(I131&lt;fiú!$D$2,0,VLOOKUP(I131,hfut,3,TRUE))</f>
        <v>94</v>
      </c>
      <c r="K131" s="31">
        <f t="shared" si="47"/>
        <v>418</v>
      </c>
      <c r="L131" s="46">
        <f>RANK(K131,Egyéni!$L$3:$L$156,0)</f>
        <v>57</v>
      </c>
      <c r="M131" s="121"/>
      <c r="N131" s="122"/>
    </row>
    <row r="132" spans="1:14" ht="19.5" customHeight="1" x14ac:dyDescent="0.25">
      <c r="A132" s="54" t="s">
        <v>231</v>
      </c>
      <c r="B132" s="67">
        <v>2006</v>
      </c>
      <c r="C132" s="55">
        <v>9.6999999999999993</v>
      </c>
      <c r="D132" s="30">
        <f t="shared" si="44"/>
        <v>131</v>
      </c>
      <c r="E132" s="63">
        <v>3.54</v>
      </c>
      <c r="F132" s="34">
        <f t="shared" si="45"/>
        <v>76</v>
      </c>
      <c r="G132" s="69">
        <v>36.43</v>
      </c>
      <c r="H132" s="30">
        <f t="shared" si="46"/>
        <v>92</v>
      </c>
      <c r="I132" s="59">
        <v>1.4317129629629628E-3</v>
      </c>
      <c r="J132" s="30">
        <f>IF(I132&lt;fiú!$D$2,0,VLOOKUP(I132,hfut,3,TRUE))</f>
        <v>126</v>
      </c>
      <c r="K132" s="31">
        <f t="shared" si="47"/>
        <v>425</v>
      </c>
      <c r="L132" s="46">
        <f>RANK(K132,Egyéni!$L$3:$L$156,0)</f>
        <v>56</v>
      </c>
      <c r="M132" s="121"/>
      <c r="N132" s="122"/>
    </row>
    <row r="133" spans="1:14" ht="19.5" customHeight="1" x14ac:dyDescent="0.25">
      <c r="A133" s="54" t="s">
        <v>232</v>
      </c>
      <c r="B133" s="67">
        <v>2006</v>
      </c>
      <c r="C133" s="55">
        <v>9.4</v>
      </c>
      <c r="D133" s="30">
        <f t="shared" si="44"/>
        <v>143</v>
      </c>
      <c r="E133" s="63">
        <v>3.89</v>
      </c>
      <c r="F133" s="34">
        <f t="shared" si="45"/>
        <v>92</v>
      </c>
      <c r="G133" s="69">
        <v>25.62</v>
      </c>
      <c r="H133" s="30">
        <f t="shared" si="46"/>
        <v>60</v>
      </c>
      <c r="I133" s="59">
        <v>1.5844907407407407E-3</v>
      </c>
      <c r="J133" s="30">
        <f>IF(I133&lt;fiú!$D$2,0,VLOOKUP(I133,hfut,3,TRUE))</f>
        <v>88</v>
      </c>
      <c r="K133" s="31">
        <f t="shared" si="47"/>
        <v>383</v>
      </c>
      <c r="L133" s="46">
        <f>RANK(K133,Egyéni!$L$3:$L$156,0)</f>
        <v>65</v>
      </c>
      <c r="M133" s="49"/>
      <c r="N133" s="50"/>
    </row>
    <row r="134" spans="1:14" ht="19.5" customHeight="1" thickBot="1" x14ac:dyDescent="0.3">
      <c r="A134" s="56" t="s">
        <v>233</v>
      </c>
      <c r="B134" s="68">
        <v>2007</v>
      </c>
      <c r="C134" s="57">
        <v>9.9</v>
      </c>
      <c r="D134" s="32">
        <f t="shared" si="44"/>
        <v>122</v>
      </c>
      <c r="E134" s="105">
        <v>3.8</v>
      </c>
      <c r="F134" s="32">
        <f t="shared" si="45"/>
        <v>88</v>
      </c>
      <c r="G134" s="70">
        <v>29.89</v>
      </c>
      <c r="H134" s="32">
        <f t="shared" si="46"/>
        <v>72</v>
      </c>
      <c r="I134" s="60">
        <v>1.4745370370370372E-3</v>
      </c>
      <c r="J134" s="32">
        <f>IF(I134&lt;fiú!$D$2,0,VLOOKUP(I134,hfut,3,TRUE))</f>
        <v>114</v>
      </c>
      <c r="K134" s="33">
        <f t="shared" si="47"/>
        <v>396</v>
      </c>
      <c r="L134" s="48">
        <f>RANK(K134,Egyéni!$L$3:$L$156,0)</f>
        <v>63</v>
      </c>
      <c r="M134" s="123"/>
      <c r="N134" s="124"/>
    </row>
    <row r="135" spans="1:14" ht="19.5" customHeight="1" x14ac:dyDescent="0.25"/>
    <row r="136" spans="1:14" ht="19.5" customHeight="1" thickBot="1" x14ac:dyDescent="0.3"/>
    <row r="137" spans="1:14" ht="19.5" customHeight="1" thickBot="1" x14ac:dyDescent="0.3">
      <c r="A137" s="127" t="s">
        <v>191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9"/>
      <c r="M137" s="130">
        <f>RANK(M139,Csapat!$C$3:P140,0)</f>
        <v>6</v>
      </c>
      <c r="N137" s="131"/>
    </row>
    <row r="138" spans="1:14" ht="19.5" customHeight="1" thickBot="1" x14ac:dyDescent="0.3">
      <c r="A138" s="35" t="s">
        <v>0</v>
      </c>
      <c r="B138" s="36" t="s">
        <v>1</v>
      </c>
      <c r="C138" s="134" t="s">
        <v>2</v>
      </c>
      <c r="D138" s="134"/>
      <c r="E138" s="134" t="s">
        <v>3</v>
      </c>
      <c r="F138" s="134"/>
      <c r="G138" s="134" t="s">
        <v>8</v>
      </c>
      <c r="H138" s="134"/>
      <c r="I138" s="117" t="s">
        <v>169</v>
      </c>
      <c r="J138" s="118"/>
      <c r="K138" s="36" t="s">
        <v>6</v>
      </c>
      <c r="L138" s="37" t="s">
        <v>7</v>
      </c>
      <c r="M138" s="132"/>
      <c r="N138" s="133"/>
    </row>
    <row r="139" spans="1:14" ht="19.5" customHeight="1" x14ac:dyDescent="0.25">
      <c r="A139" s="61" t="s">
        <v>261</v>
      </c>
      <c r="B139" s="106">
        <v>2006</v>
      </c>
      <c r="C139" s="53">
        <v>9.1</v>
      </c>
      <c r="D139" s="34">
        <f t="shared" ref="D139:D144" si="48">IF(C139&lt;6.19,0,VLOOKUP(C139,rfut,5,TRUE))</f>
        <v>156</v>
      </c>
      <c r="E139" s="62">
        <v>3.74</v>
      </c>
      <c r="F139" s="34">
        <f t="shared" ref="F139:F144" si="49">IF(E139&lt;1.79,0,VLOOKUP(E139,távol,4,TRUE))</f>
        <v>85</v>
      </c>
      <c r="G139" s="62">
        <v>44.47</v>
      </c>
      <c r="H139" s="34">
        <f t="shared" ref="H139:H144" si="50">IF(G139&lt;4,0,VLOOKUP(G139,kisl,2,TRUE))</f>
        <v>118</v>
      </c>
      <c r="I139" s="58">
        <v>1.6041666666666667E-3</v>
      </c>
      <c r="J139" s="30">
        <f>IF(I139&lt;fiú!$D$2,0,VLOOKUP(I139,hfut,3,TRUE))</f>
        <v>84</v>
      </c>
      <c r="K139" s="44">
        <f t="shared" ref="K139:K144" si="51">SUM(D139,F139,H139,J139)</f>
        <v>443</v>
      </c>
      <c r="L139" s="45">
        <f>RANK(K139,Egyéni!$L$3:$L$156,0)</f>
        <v>48</v>
      </c>
      <c r="M139" s="119">
        <f>SUM(K139:K144)-MIN(K139:K144)</f>
        <v>2441</v>
      </c>
      <c r="N139" s="120"/>
    </row>
    <row r="140" spans="1:14" ht="19.5" customHeight="1" x14ac:dyDescent="0.25">
      <c r="A140" s="54" t="s">
        <v>262</v>
      </c>
      <c r="B140" s="67">
        <v>2007</v>
      </c>
      <c r="C140" s="55">
        <v>8.8000000000000007</v>
      </c>
      <c r="D140" s="30">
        <f t="shared" si="48"/>
        <v>170</v>
      </c>
      <c r="E140" s="63">
        <v>4.2699999999999996</v>
      </c>
      <c r="F140" s="34">
        <f t="shared" si="49"/>
        <v>111</v>
      </c>
      <c r="G140" s="63">
        <v>36.200000000000003</v>
      </c>
      <c r="H140" s="30">
        <f t="shared" si="50"/>
        <v>91</v>
      </c>
      <c r="I140" s="59">
        <v>1.4398148148148148E-3</v>
      </c>
      <c r="J140" s="30">
        <f>IF(I140&lt;fiú!$D$2,0,VLOOKUP(I140,hfut,3,TRUE))</f>
        <v>124</v>
      </c>
      <c r="K140" s="31">
        <f t="shared" si="51"/>
        <v>496</v>
      </c>
      <c r="L140" s="46">
        <f>RANK(K140,Egyéni!$L$3:$L$156,0)</f>
        <v>33</v>
      </c>
      <c r="M140" s="121"/>
      <c r="N140" s="122"/>
    </row>
    <row r="141" spans="1:14" ht="19.5" customHeight="1" x14ac:dyDescent="0.25">
      <c r="A141" s="54" t="s">
        <v>263</v>
      </c>
      <c r="B141" s="67">
        <v>2006</v>
      </c>
      <c r="C141" s="55">
        <v>9</v>
      </c>
      <c r="D141" s="30">
        <f t="shared" si="48"/>
        <v>161</v>
      </c>
      <c r="E141" s="63">
        <v>4.2699999999999996</v>
      </c>
      <c r="F141" s="34">
        <f t="shared" si="49"/>
        <v>111</v>
      </c>
      <c r="G141" s="69">
        <v>35.76</v>
      </c>
      <c r="H141" s="30">
        <f t="shared" si="50"/>
        <v>90</v>
      </c>
      <c r="I141" s="59">
        <v>1.4907407407407406E-3</v>
      </c>
      <c r="J141" s="30">
        <f>IF(I141&lt;fiú!$D$2,0,VLOOKUP(I141,hfut,3,TRUE))</f>
        <v>110</v>
      </c>
      <c r="K141" s="31">
        <f t="shared" si="51"/>
        <v>472</v>
      </c>
      <c r="L141" s="46">
        <f>RANK(K141,Egyéni!$L$3:$L$156,0)</f>
        <v>37</v>
      </c>
      <c r="M141" s="121"/>
      <c r="N141" s="122"/>
    </row>
    <row r="142" spans="1:14" ht="19.5" customHeight="1" x14ac:dyDescent="0.25">
      <c r="A142" s="54" t="s">
        <v>264</v>
      </c>
      <c r="B142" s="67">
        <v>2007</v>
      </c>
      <c r="C142" s="55">
        <v>8.8000000000000007</v>
      </c>
      <c r="D142" s="30">
        <f t="shared" si="48"/>
        <v>170</v>
      </c>
      <c r="E142" s="63">
        <v>4.12</v>
      </c>
      <c r="F142" s="34">
        <f t="shared" si="49"/>
        <v>103</v>
      </c>
      <c r="G142" s="69">
        <v>32.44</v>
      </c>
      <c r="H142" s="30">
        <f t="shared" si="50"/>
        <v>80</v>
      </c>
      <c r="I142" s="59">
        <v>1.486111111111111E-3</v>
      </c>
      <c r="J142" s="30">
        <f>IF(I142&lt;fiú!$D$2,0,VLOOKUP(I142,hfut,3,TRUE))</f>
        <v>111</v>
      </c>
      <c r="K142" s="31">
        <f t="shared" si="51"/>
        <v>464</v>
      </c>
      <c r="L142" s="46">
        <f>RANK(K142,Egyéni!$L$3:$L$156,0)</f>
        <v>41</v>
      </c>
      <c r="M142" s="121"/>
      <c r="N142" s="122"/>
    </row>
    <row r="143" spans="1:14" ht="19.5" customHeight="1" x14ac:dyDescent="0.25">
      <c r="A143" s="54" t="s">
        <v>265</v>
      </c>
      <c r="B143" s="67">
        <v>2007</v>
      </c>
      <c r="C143" s="55">
        <v>9.5</v>
      </c>
      <c r="D143" s="30">
        <f t="shared" si="48"/>
        <v>139</v>
      </c>
      <c r="E143" s="63">
        <v>4.03</v>
      </c>
      <c r="F143" s="34">
        <f t="shared" si="49"/>
        <v>99</v>
      </c>
      <c r="G143" s="69">
        <v>29.48</v>
      </c>
      <c r="H143" s="30">
        <f t="shared" si="50"/>
        <v>71</v>
      </c>
      <c r="I143" s="59">
        <v>1.4548611111111114E-3</v>
      </c>
      <c r="J143" s="30">
        <f>IF(I143&lt;fiú!$D$2,0,VLOOKUP(I143,hfut,3,TRUE))</f>
        <v>120</v>
      </c>
      <c r="K143" s="31">
        <f t="shared" si="51"/>
        <v>429</v>
      </c>
      <c r="L143" s="46">
        <f>RANK(K143,Egyéni!$L$3:$L$156,0)</f>
        <v>52</v>
      </c>
      <c r="M143" s="49"/>
      <c r="N143" s="50"/>
    </row>
    <row r="144" spans="1:14" ht="19.5" customHeight="1" thickBot="1" x14ac:dyDescent="0.3">
      <c r="A144" s="56" t="s">
        <v>266</v>
      </c>
      <c r="B144" s="68">
        <v>2006</v>
      </c>
      <c r="C144" s="57">
        <v>8.4</v>
      </c>
      <c r="D144" s="32">
        <f t="shared" si="48"/>
        <v>189</v>
      </c>
      <c r="E144" s="105">
        <v>4.32</v>
      </c>
      <c r="F144" s="32">
        <f t="shared" si="49"/>
        <v>114</v>
      </c>
      <c r="G144" s="70">
        <v>47.73</v>
      </c>
      <c r="H144" s="32">
        <f t="shared" si="50"/>
        <v>128</v>
      </c>
      <c r="I144" s="60">
        <v>1.3981481481481481E-3</v>
      </c>
      <c r="J144" s="32">
        <f>IF(I144&lt;fiú!$D$2,0,VLOOKUP(I144,hfut,3,TRUE))</f>
        <v>135</v>
      </c>
      <c r="K144" s="33">
        <f t="shared" si="51"/>
        <v>566</v>
      </c>
      <c r="L144" s="48">
        <f>RANK(K144,Egyéni!$L$3:$L$156,0)</f>
        <v>13</v>
      </c>
      <c r="M144" s="123"/>
      <c r="N144" s="124"/>
    </row>
    <row r="145" spans="1:19" ht="19.5" customHeight="1" x14ac:dyDescent="0.25"/>
    <row r="146" spans="1:19" ht="19.5" customHeight="1" thickBot="1" x14ac:dyDescent="0.3"/>
    <row r="147" spans="1:19" ht="19.5" customHeight="1" thickBot="1" x14ac:dyDescent="0.3">
      <c r="A147" s="12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9"/>
      <c r="M147" s="130">
        <f>RANK(M149,Csapat!$C$3:P150,0)</f>
        <v>12</v>
      </c>
      <c r="N147" s="131"/>
    </row>
    <row r="148" spans="1:19" ht="19.5" customHeight="1" thickBot="1" x14ac:dyDescent="0.3">
      <c r="A148" s="35" t="s">
        <v>0</v>
      </c>
      <c r="B148" s="36" t="s">
        <v>1</v>
      </c>
      <c r="C148" s="134" t="s">
        <v>2</v>
      </c>
      <c r="D148" s="134"/>
      <c r="E148" s="134" t="s">
        <v>3</v>
      </c>
      <c r="F148" s="134"/>
      <c r="G148" s="134" t="s">
        <v>8</v>
      </c>
      <c r="H148" s="134"/>
      <c r="I148" s="117" t="s">
        <v>169</v>
      </c>
      <c r="J148" s="118"/>
      <c r="K148" s="36" t="s">
        <v>6</v>
      </c>
      <c r="L148" s="37" t="s">
        <v>7</v>
      </c>
      <c r="M148" s="132"/>
      <c r="N148" s="133"/>
      <c r="S148" s="64"/>
    </row>
    <row r="149" spans="1:19" ht="19.5" customHeight="1" x14ac:dyDescent="0.25">
      <c r="A149" s="61"/>
      <c r="B149" s="106"/>
      <c r="C149" s="53"/>
      <c r="D149" s="34">
        <f t="shared" ref="D149:D154" si="52">IF(C149&lt;6.19,0,VLOOKUP(C149,rfut,5,TRUE))</f>
        <v>0</v>
      </c>
      <c r="E149" s="62"/>
      <c r="F149" s="34">
        <f t="shared" ref="F149:F154" si="53">IF(E149&lt;1.79,0,VLOOKUP(E149,távol,4,TRUE))</f>
        <v>0</v>
      </c>
      <c r="G149" s="62"/>
      <c r="H149" s="34">
        <f t="shared" ref="H149:H154" si="54">IF(G149&lt;4,0,VLOOKUP(G149,kisl,2,TRUE))</f>
        <v>0</v>
      </c>
      <c r="I149" s="58"/>
      <c r="J149" s="30">
        <f>IF(I149&lt;fiú!$D$2,0,VLOOKUP(I149,hfut,3,TRUE))</f>
        <v>0</v>
      </c>
      <c r="K149" s="44">
        <f t="shared" ref="K149:K154" si="55">SUM(D149,F149,H149,J149)</f>
        <v>0</v>
      </c>
      <c r="L149" s="45">
        <f>RANK(K149,Egyéni!$L$3:$L$156,0)</f>
        <v>71</v>
      </c>
      <c r="M149" s="119">
        <f>SUM(K149:K154)-MIN(K149:K154)</f>
        <v>0</v>
      </c>
      <c r="N149" s="120"/>
    </row>
    <row r="150" spans="1:19" ht="19.5" customHeight="1" x14ac:dyDescent="0.25">
      <c r="A150" s="54"/>
      <c r="B150" s="67"/>
      <c r="C150" s="55"/>
      <c r="D150" s="30">
        <f t="shared" si="52"/>
        <v>0</v>
      </c>
      <c r="E150" s="63"/>
      <c r="F150" s="34">
        <f t="shared" si="53"/>
        <v>0</v>
      </c>
      <c r="G150" s="63"/>
      <c r="H150" s="30">
        <f t="shared" si="54"/>
        <v>0</v>
      </c>
      <c r="I150" s="59"/>
      <c r="J150" s="30">
        <f>IF(I150&lt;fiú!$D$2,0,VLOOKUP(I150,hfut,3,TRUE))</f>
        <v>0</v>
      </c>
      <c r="K150" s="31">
        <f t="shared" si="55"/>
        <v>0</v>
      </c>
      <c r="L150" s="46">
        <f>RANK(K150,Egyéni!$L$3:$L$156,0)</f>
        <v>71</v>
      </c>
      <c r="M150" s="121"/>
      <c r="N150" s="122"/>
    </row>
    <row r="151" spans="1:19" ht="19.5" customHeight="1" x14ac:dyDescent="0.25">
      <c r="A151" s="54"/>
      <c r="B151" s="67"/>
      <c r="C151" s="55"/>
      <c r="D151" s="30">
        <f t="shared" si="52"/>
        <v>0</v>
      </c>
      <c r="E151" s="63"/>
      <c r="F151" s="34">
        <f t="shared" si="53"/>
        <v>0</v>
      </c>
      <c r="G151" s="69"/>
      <c r="H151" s="30">
        <f t="shared" si="54"/>
        <v>0</v>
      </c>
      <c r="I151" s="59"/>
      <c r="J151" s="30">
        <f>IF(I151&lt;fiú!$D$2,0,VLOOKUP(I151,hfut,3,TRUE))</f>
        <v>0</v>
      </c>
      <c r="K151" s="31">
        <f t="shared" si="55"/>
        <v>0</v>
      </c>
      <c r="L151" s="46">
        <f>RANK(K151,Egyéni!$L$3:$L$156,0)</f>
        <v>71</v>
      </c>
      <c r="M151" s="121"/>
      <c r="N151" s="122"/>
    </row>
    <row r="152" spans="1:19" ht="19.5" customHeight="1" x14ac:dyDescent="0.25">
      <c r="A152" s="54"/>
      <c r="B152" s="67"/>
      <c r="C152" s="55"/>
      <c r="D152" s="30">
        <f t="shared" si="52"/>
        <v>0</v>
      </c>
      <c r="E152" s="63"/>
      <c r="F152" s="34">
        <f t="shared" si="53"/>
        <v>0</v>
      </c>
      <c r="G152" s="69"/>
      <c r="H152" s="30">
        <f t="shared" si="54"/>
        <v>0</v>
      </c>
      <c r="I152" s="59"/>
      <c r="J152" s="30">
        <f>IF(I152&lt;fiú!$D$2,0,VLOOKUP(I152,hfut,3,TRUE))</f>
        <v>0</v>
      </c>
      <c r="K152" s="31">
        <f t="shared" si="55"/>
        <v>0</v>
      </c>
      <c r="L152" s="46">
        <f>RANK(K152,Egyéni!$L$3:$L$156,0)</f>
        <v>71</v>
      </c>
      <c r="M152" s="121"/>
      <c r="N152" s="122"/>
    </row>
    <row r="153" spans="1:19" ht="19.5" customHeight="1" x14ac:dyDescent="0.25">
      <c r="A153" s="54"/>
      <c r="B153" s="67"/>
      <c r="C153" s="55"/>
      <c r="D153" s="30">
        <f t="shared" si="52"/>
        <v>0</v>
      </c>
      <c r="E153" s="63"/>
      <c r="F153" s="34">
        <f t="shared" si="53"/>
        <v>0</v>
      </c>
      <c r="G153" s="69"/>
      <c r="H153" s="30">
        <f t="shared" si="54"/>
        <v>0</v>
      </c>
      <c r="I153" s="59"/>
      <c r="J153" s="30">
        <f>IF(I153&lt;fiú!$D$2,0,VLOOKUP(I153,hfut,3,TRUE))</f>
        <v>0</v>
      </c>
      <c r="K153" s="31">
        <f t="shared" si="55"/>
        <v>0</v>
      </c>
      <c r="L153" s="46">
        <f>RANK(K153,Egyéni!$L$3:$L$156,0)</f>
        <v>71</v>
      </c>
      <c r="M153" s="49"/>
      <c r="N153" s="50"/>
    </row>
    <row r="154" spans="1:19" ht="19.5" customHeight="1" thickBot="1" x14ac:dyDescent="0.3">
      <c r="A154" s="56"/>
      <c r="B154" s="68"/>
      <c r="C154" s="57"/>
      <c r="D154" s="32">
        <f t="shared" si="52"/>
        <v>0</v>
      </c>
      <c r="E154" s="105"/>
      <c r="F154" s="32">
        <f t="shared" si="53"/>
        <v>0</v>
      </c>
      <c r="G154" s="70"/>
      <c r="H154" s="32">
        <f t="shared" si="54"/>
        <v>0</v>
      </c>
      <c r="I154" s="60"/>
      <c r="J154" s="32">
        <f>IF(I154&lt;fiú!$D$2,0,VLOOKUP(I154,hfut,3,TRUE))</f>
        <v>0</v>
      </c>
      <c r="K154" s="33">
        <f t="shared" si="55"/>
        <v>0</v>
      </c>
      <c r="L154" s="48">
        <f>RANK(K154,Egyéni!$L$3:$L$156,0)</f>
        <v>71</v>
      </c>
      <c r="M154" s="123"/>
      <c r="N154" s="124"/>
    </row>
    <row r="155" spans="1:19" ht="19.5" customHeight="1" x14ac:dyDescent="0.25"/>
    <row r="156" spans="1:19" ht="19.5" customHeight="1" thickBot="1" x14ac:dyDescent="0.3"/>
    <row r="157" spans="1:19" ht="19.5" customHeight="1" thickBot="1" x14ac:dyDescent="0.3">
      <c r="A157" s="127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9"/>
      <c r="M157" s="130">
        <f>RANK(M159,Csapat!$C$3:P160,0)</f>
        <v>12</v>
      </c>
      <c r="N157" s="131"/>
    </row>
    <row r="158" spans="1:19" ht="19.5" customHeight="1" thickBot="1" x14ac:dyDescent="0.3">
      <c r="A158" s="35" t="s">
        <v>0</v>
      </c>
      <c r="B158" s="36" t="s">
        <v>1</v>
      </c>
      <c r="C158" s="134" t="s">
        <v>2</v>
      </c>
      <c r="D158" s="134"/>
      <c r="E158" s="134" t="s">
        <v>3</v>
      </c>
      <c r="F158" s="134"/>
      <c r="G158" s="134" t="s">
        <v>8</v>
      </c>
      <c r="H158" s="134"/>
      <c r="I158" s="117" t="s">
        <v>169</v>
      </c>
      <c r="J158" s="118"/>
      <c r="K158" s="36" t="s">
        <v>6</v>
      </c>
      <c r="L158" s="37" t="s">
        <v>7</v>
      </c>
      <c r="M158" s="132"/>
      <c r="N158" s="133"/>
    </row>
    <row r="159" spans="1:19" ht="19.5" customHeight="1" x14ac:dyDescent="0.25">
      <c r="A159" s="61"/>
      <c r="B159" s="106"/>
      <c r="C159" s="53"/>
      <c r="D159" s="34">
        <f t="shared" ref="D159:D164" si="56">IF(C159&lt;6.19,0,VLOOKUP(C159,rfut,5,TRUE))</f>
        <v>0</v>
      </c>
      <c r="E159" s="62"/>
      <c r="F159" s="34">
        <f t="shared" ref="F159:F164" si="57">IF(E159&lt;1.79,0,VLOOKUP(E159,távol,4,TRUE))</f>
        <v>0</v>
      </c>
      <c r="G159" s="62"/>
      <c r="H159" s="34">
        <f t="shared" ref="H159:H164" si="58">IF(G159&lt;4,0,VLOOKUP(G159,kisl,2,TRUE))</f>
        <v>0</v>
      </c>
      <c r="I159" s="58"/>
      <c r="J159" s="30">
        <f>IF(I159&lt;fiú!$D$2,0,VLOOKUP(I159,hfut,3,TRUE))</f>
        <v>0</v>
      </c>
      <c r="K159" s="44">
        <f t="shared" ref="K159:K164" si="59">SUM(D159,F159,H159,J159)</f>
        <v>0</v>
      </c>
      <c r="L159" s="45">
        <f>RANK(K159,Egyéni!$L$3:$L$156,0)</f>
        <v>71</v>
      </c>
      <c r="M159" s="119">
        <f>SUM(K159:K164)-MIN(K159:K164)</f>
        <v>0</v>
      </c>
      <c r="N159" s="120"/>
    </row>
    <row r="160" spans="1:19" ht="19.5" customHeight="1" x14ac:dyDescent="0.25">
      <c r="A160" s="54"/>
      <c r="B160" s="67"/>
      <c r="C160" s="55"/>
      <c r="D160" s="30">
        <f t="shared" si="56"/>
        <v>0</v>
      </c>
      <c r="E160" s="63"/>
      <c r="F160" s="34">
        <f t="shared" si="57"/>
        <v>0</v>
      </c>
      <c r="G160" s="63"/>
      <c r="H160" s="30">
        <f t="shared" si="58"/>
        <v>0</v>
      </c>
      <c r="I160" s="59"/>
      <c r="J160" s="30">
        <f>IF(I160&lt;fiú!$D$2,0,VLOOKUP(I160,hfut,3,TRUE))</f>
        <v>0</v>
      </c>
      <c r="K160" s="31">
        <f t="shared" si="59"/>
        <v>0</v>
      </c>
      <c r="L160" s="46">
        <f>RANK(K160,Egyéni!$L$3:$L$156,0)</f>
        <v>71</v>
      </c>
      <c r="M160" s="121"/>
      <c r="N160" s="122"/>
    </row>
    <row r="161" spans="1:14" ht="19.5" customHeight="1" x14ac:dyDescent="0.25">
      <c r="A161" s="54"/>
      <c r="B161" s="67"/>
      <c r="C161" s="55"/>
      <c r="D161" s="30">
        <f t="shared" si="56"/>
        <v>0</v>
      </c>
      <c r="E161" s="63"/>
      <c r="F161" s="34">
        <f t="shared" si="57"/>
        <v>0</v>
      </c>
      <c r="G161" s="69"/>
      <c r="H161" s="30">
        <f t="shared" si="58"/>
        <v>0</v>
      </c>
      <c r="I161" s="59"/>
      <c r="J161" s="30">
        <f>IF(I161&lt;fiú!$D$2,0,VLOOKUP(I161,hfut,3,TRUE))</f>
        <v>0</v>
      </c>
      <c r="K161" s="31">
        <f t="shared" si="59"/>
        <v>0</v>
      </c>
      <c r="L161" s="46">
        <f>RANK(K161,Egyéni!$L$3:$L$156,0)</f>
        <v>71</v>
      </c>
      <c r="M161" s="121"/>
      <c r="N161" s="122"/>
    </row>
    <row r="162" spans="1:14" ht="19.5" customHeight="1" x14ac:dyDescent="0.25">
      <c r="A162" s="54"/>
      <c r="B162" s="67"/>
      <c r="C162" s="55"/>
      <c r="D162" s="30">
        <f t="shared" si="56"/>
        <v>0</v>
      </c>
      <c r="E162" s="63"/>
      <c r="F162" s="34">
        <f t="shared" si="57"/>
        <v>0</v>
      </c>
      <c r="G162" s="69"/>
      <c r="H162" s="30">
        <f t="shared" si="58"/>
        <v>0</v>
      </c>
      <c r="I162" s="59"/>
      <c r="J162" s="30">
        <f>IF(I162&lt;fiú!$D$2,0,VLOOKUP(I162,hfut,3,TRUE))</f>
        <v>0</v>
      </c>
      <c r="K162" s="31">
        <f t="shared" si="59"/>
        <v>0</v>
      </c>
      <c r="L162" s="46">
        <f>RANK(K162,Egyéni!$L$3:$L$156,0)</f>
        <v>71</v>
      </c>
      <c r="M162" s="121"/>
      <c r="N162" s="122"/>
    </row>
    <row r="163" spans="1:14" ht="19.5" customHeight="1" x14ac:dyDescent="0.25">
      <c r="A163" s="54"/>
      <c r="B163" s="67"/>
      <c r="C163" s="55"/>
      <c r="D163" s="30">
        <f t="shared" si="56"/>
        <v>0</v>
      </c>
      <c r="E163" s="63"/>
      <c r="F163" s="34">
        <f t="shared" si="57"/>
        <v>0</v>
      </c>
      <c r="G163" s="69"/>
      <c r="H163" s="30">
        <f t="shared" si="58"/>
        <v>0</v>
      </c>
      <c r="I163" s="59"/>
      <c r="J163" s="30">
        <f>IF(I163&lt;fiú!$D$2,0,VLOOKUP(I163,hfut,3,TRUE))</f>
        <v>0</v>
      </c>
      <c r="K163" s="31">
        <f t="shared" si="59"/>
        <v>0</v>
      </c>
      <c r="L163" s="46">
        <f>RANK(K163,Egyéni!$L$3:$L$156,0)</f>
        <v>71</v>
      </c>
      <c r="M163" s="49"/>
      <c r="N163" s="50"/>
    </row>
    <row r="164" spans="1:14" ht="19.5" customHeight="1" thickBot="1" x14ac:dyDescent="0.3">
      <c r="A164" s="56"/>
      <c r="B164" s="68"/>
      <c r="C164" s="57"/>
      <c r="D164" s="32">
        <f t="shared" si="56"/>
        <v>0</v>
      </c>
      <c r="E164" s="105"/>
      <c r="F164" s="32">
        <f t="shared" si="57"/>
        <v>0</v>
      </c>
      <c r="G164" s="70"/>
      <c r="H164" s="32">
        <f t="shared" si="58"/>
        <v>0</v>
      </c>
      <c r="I164" s="60"/>
      <c r="J164" s="32">
        <f>IF(I164&lt;fiú!$D$2,0,VLOOKUP(I164,hfut,3,TRUE))</f>
        <v>0</v>
      </c>
      <c r="K164" s="33">
        <f t="shared" si="59"/>
        <v>0</v>
      </c>
      <c r="L164" s="48">
        <f>RANK(K164,Egyéni!$L$3:$L$156,0)</f>
        <v>71</v>
      </c>
      <c r="M164" s="123"/>
      <c r="N164" s="124"/>
    </row>
    <row r="165" spans="1:14" ht="19.5" customHeight="1" x14ac:dyDescent="0.25"/>
    <row r="166" spans="1:14" ht="19.5" customHeight="1" thickBot="1" x14ac:dyDescent="0.3"/>
    <row r="167" spans="1:14" ht="19.5" customHeight="1" thickBot="1" x14ac:dyDescent="0.3">
      <c r="A167" s="12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9"/>
      <c r="M167" s="130">
        <f>RANK(M169,Csapat!$C$3:P170,0)</f>
        <v>12</v>
      </c>
      <c r="N167" s="131"/>
    </row>
    <row r="168" spans="1:14" ht="19.5" customHeight="1" thickBot="1" x14ac:dyDescent="0.3">
      <c r="A168" s="35" t="s">
        <v>0</v>
      </c>
      <c r="B168" s="36" t="s">
        <v>1</v>
      </c>
      <c r="C168" s="134" t="s">
        <v>2</v>
      </c>
      <c r="D168" s="134"/>
      <c r="E168" s="134" t="s">
        <v>3</v>
      </c>
      <c r="F168" s="134"/>
      <c r="G168" s="134" t="s">
        <v>8</v>
      </c>
      <c r="H168" s="134"/>
      <c r="I168" s="117" t="s">
        <v>169</v>
      </c>
      <c r="J168" s="118"/>
      <c r="K168" s="36" t="s">
        <v>6</v>
      </c>
      <c r="L168" s="37" t="s">
        <v>7</v>
      </c>
      <c r="M168" s="132"/>
      <c r="N168" s="133"/>
    </row>
    <row r="169" spans="1:14" ht="19.5" customHeight="1" x14ac:dyDescent="0.25">
      <c r="A169" s="61"/>
      <c r="B169" s="106"/>
      <c r="C169" s="53"/>
      <c r="D169" s="34">
        <f t="shared" ref="D169:D174" si="60">IF(C169&lt;6.19,0,VLOOKUP(C169,rfut,5,TRUE))</f>
        <v>0</v>
      </c>
      <c r="E169" s="62"/>
      <c r="F169" s="34">
        <f t="shared" ref="F169:F174" si="61">IF(E169&lt;1.79,0,VLOOKUP(E169,távol,4,TRUE))</f>
        <v>0</v>
      </c>
      <c r="G169" s="62"/>
      <c r="H169" s="34">
        <f t="shared" ref="H169:H174" si="62">IF(G169&lt;4,0,VLOOKUP(G169,kisl,2,TRUE))</f>
        <v>0</v>
      </c>
      <c r="I169" s="58"/>
      <c r="J169" s="30">
        <f>IF(I169&lt;fiú!$D$2,0,VLOOKUP(I169,hfut,3,TRUE))</f>
        <v>0</v>
      </c>
      <c r="K169" s="44">
        <f t="shared" ref="K169:K174" si="63">SUM(D169,F169,H169,J169)</f>
        <v>0</v>
      </c>
      <c r="L169" s="45">
        <f>RANK(K169,Egyéni!$L$3:$L$156,0)</f>
        <v>71</v>
      </c>
      <c r="M169" s="119">
        <f>SUM(K169:K174)-MIN(K169:K174)</f>
        <v>0</v>
      </c>
      <c r="N169" s="120"/>
    </row>
    <row r="170" spans="1:14" ht="19.5" customHeight="1" x14ac:dyDescent="0.25">
      <c r="A170" s="54"/>
      <c r="B170" s="67"/>
      <c r="C170" s="55"/>
      <c r="D170" s="30">
        <f t="shared" si="60"/>
        <v>0</v>
      </c>
      <c r="E170" s="63"/>
      <c r="F170" s="34">
        <f t="shared" si="61"/>
        <v>0</v>
      </c>
      <c r="G170" s="63"/>
      <c r="H170" s="30">
        <f t="shared" si="62"/>
        <v>0</v>
      </c>
      <c r="I170" s="59"/>
      <c r="J170" s="30">
        <f>IF(I170&lt;fiú!$D$2,0,VLOOKUP(I170,hfut,3,TRUE))</f>
        <v>0</v>
      </c>
      <c r="K170" s="31">
        <f t="shared" si="63"/>
        <v>0</v>
      </c>
      <c r="L170" s="46">
        <f>RANK(K170,Egyéni!$L$3:$L$156,0)</f>
        <v>71</v>
      </c>
      <c r="M170" s="121"/>
      <c r="N170" s="122"/>
    </row>
    <row r="171" spans="1:14" ht="19.5" customHeight="1" x14ac:dyDescent="0.25">
      <c r="A171" s="54"/>
      <c r="B171" s="67"/>
      <c r="C171" s="55"/>
      <c r="D171" s="30">
        <f t="shared" si="60"/>
        <v>0</v>
      </c>
      <c r="E171" s="63"/>
      <c r="F171" s="34">
        <f t="shared" si="61"/>
        <v>0</v>
      </c>
      <c r="G171" s="69"/>
      <c r="H171" s="30">
        <f t="shared" si="62"/>
        <v>0</v>
      </c>
      <c r="I171" s="59"/>
      <c r="J171" s="30">
        <f>IF(I171&lt;fiú!$D$2,0,VLOOKUP(I171,hfut,3,TRUE))</f>
        <v>0</v>
      </c>
      <c r="K171" s="31">
        <f t="shared" si="63"/>
        <v>0</v>
      </c>
      <c r="L171" s="46">
        <f>RANK(K171,Egyéni!$L$3:$L$156,0)</f>
        <v>71</v>
      </c>
      <c r="M171" s="121"/>
      <c r="N171" s="122"/>
    </row>
    <row r="172" spans="1:14" ht="19.5" customHeight="1" x14ac:dyDescent="0.25">
      <c r="A172" s="54"/>
      <c r="B172" s="67"/>
      <c r="C172" s="55"/>
      <c r="D172" s="30">
        <f t="shared" si="60"/>
        <v>0</v>
      </c>
      <c r="E172" s="63"/>
      <c r="F172" s="34">
        <f t="shared" si="61"/>
        <v>0</v>
      </c>
      <c r="G172" s="69"/>
      <c r="H172" s="30">
        <f t="shared" si="62"/>
        <v>0</v>
      </c>
      <c r="I172" s="59"/>
      <c r="J172" s="30">
        <f>IF(I172&lt;fiú!$D$2,0,VLOOKUP(I172,hfut,3,TRUE))</f>
        <v>0</v>
      </c>
      <c r="K172" s="31">
        <f t="shared" si="63"/>
        <v>0</v>
      </c>
      <c r="L172" s="46">
        <f>RANK(K172,Egyéni!$L$3:$L$156,0)</f>
        <v>71</v>
      </c>
      <c r="M172" s="121"/>
      <c r="N172" s="122"/>
    </row>
    <row r="173" spans="1:14" ht="19.5" customHeight="1" x14ac:dyDescent="0.25">
      <c r="A173" s="54"/>
      <c r="B173" s="67"/>
      <c r="C173" s="55"/>
      <c r="D173" s="30">
        <f t="shared" si="60"/>
        <v>0</v>
      </c>
      <c r="E173" s="63"/>
      <c r="F173" s="34">
        <f t="shared" si="61"/>
        <v>0</v>
      </c>
      <c r="G173" s="69"/>
      <c r="H173" s="30">
        <f t="shared" si="62"/>
        <v>0</v>
      </c>
      <c r="I173" s="59"/>
      <c r="J173" s="30">
        <f>IF(I173&lt;fiú!$D$2,0,VLOOKUP(I173,hfut,3,TRUE))</f>
        <v>0</v>
      </c>
      <c r="K173" s="31">
        <f t="shared" si="63"/>
        <v>0</v>
      </c>
      <c r="L173" s="46">
        <f>RANK(K173,Egyéni!$L$3:$L$156,0)</f>
        <v>71</v>
      </c>
      <c r="M173" s="49"/>
      <c r="N173" s="50"/>
    </row>
    <row r="174" spans="1:14" ht="19.5" customHeight="1" thickBot="1" x14ac:dyDescent="0.3">
      <c r="A174" s="56"/>
      <c r="B174" s="68"/>
      <c r="C174" s="57"/>
      <c r="D174" s="32">
        <f t="shared" si="60"/>
        <v>0</v>
      </c>
      <c r="E174" s="105"/>
      <c r="F174" s="32">
        <f t="shared" si="61"/>
        <v>0</v>
      </c>
      <c r="G174" s="70"/>
      <c r="H174" s="32">
        <f t="shared" si="62"/>
        <v>0</v>
      </c>
      <c r="I174" s="60"/>
      <c r="J174" s="32">
        <f>IF(I174&lt;fiú!$D$2,0,VLOOKUP(I174,hfut,3,TRUE))</f>
        <v>0</v>
      </c>
      <c r="K174" s="33">
        <f t="shared" si="63"/>
        <v>0</v>
      </c>
      <c r="L174" s="48">
        <f>RANK(K174,Egyéni!$L$3:$L$156,0)</f>
        <v>71</v>
      </c>
      <c r="M174" s="123"/>
      <c r="N174" s="124"/>
    </row>
    <row r="175" spans="1:14" ht="19.5" customHeight="1" x14ac:dyDescent="0.25"/>
    <row r="176" spans="1:14" ht="19.5" customHeight="1" thickBot="1" x14ac:dyDescent="0.3"/>
    <row r="177" spans="1:14" ht="19.5" customHeight="1" thickBot="1" x14ac:dyDescent="0.3">
      <c r="A177" s="12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9"/>
      <c r="M177" s="130">
        <f>RANK(M179,Csapat!$C$3:P180,0)</f>
        <v>12</v>
      </c>
      <c r="N177" s="131"/>
    </row>
    <row r="178" spans="1:14" ht="19.5" customHeight="1" thickBot="1" x14ac:dyDescent="0.3">
      <c r="A178" s="35" t="s">
        <v>0</v>
      </c>
      <c r="B178" s="36" t="s">
        <v>1</v>
      </c>
      <c r="C178" s="134" t="s">
        <v>2</v>
      </c>
      <c r="D178" s="134"/>
      <c r="E178" s="134" t="s">
        <v>3</v>
      </c>
      <c r="F178" s="134"/>
      <c r="G178" s="134" t="s">
        <v>8</v>
      </c>
      <c r="H178" s="134"/>
      <c r="I178" s="117" t="s">
        <v>169</v>
      </c>
      <c r="J178" s="118"/>
      <c r="K178" s="36" t="s">
        <v>6</v>
      </c>
      <c r="L178" s="37" t="s">
        <v>7</v>
      </c>
      <c r="M178" s="132"/>
      <c r="N178" s="133"/>
    </row>
    <row r="179" spans="1:14" ht="19.5" customHeight="1" x14ac:dyDescent="0.25">
      <c r="A179" s="61"/>
      <c r="B179" s="106"/>
      <c r="C179" s="53"/>
      <c r="D179" s="34">
        <f t="shared" ref="D179:D184" si="64">IF(C179&lt;6.19,0,VLOOKUP(C179,rfut,5,TRUE))</f>
        <v>0</v>
      </c>
      <c r="E179" s="62"/>
      <c r="F179" s="34">
        <f t="shared" ref="F179:F184" si="65">IF(E179&lt;1.79,0,VLOOKUP(E179,távol,4,TRUE))</f>
        <v>0</v>
      </c>
      <c r="G179" s="62"/>
      <c r="H179" s="34">
        <f t="shared" ref="H179:H184" si="66">IF(G179&lt;4,0,VLOOKUP(G179,kisl,2,TRUE))</f>
        <v>0</v>
      </c>
      <c r="I179" s="58"/>
      <c r="J179" s="30">
        <f>IF(I179&lt;fiú!$D$2,0,VLOOKUP(I179,hfut,3,TRUE))</f>
        <v>0</v>
      </c>
      <c r="K179" s="44">
        <f t="shared" ref="K179:K184" si="67">SUM(D179,F179,H179,J179)</f>
        <v>0</v>
      </c>
      <c r="L179" s="45">
        <f>RANK(K179,Egyéni!$L$3:$L$156,0)</f>
        <v>71</v>
      </c>
      <c r="M179" s="119">
        <f>SUM(K179:K184)-MIN(K179:K184)</f>
        <v>0</v>
      </c>
      <c r="N179" s="120"/>
    </row>
    <row r="180" spans="1:14" ht="19.5" customHeight="1" x14ac:dyDescent="0.25">
      <c r="A180" s="54"/>
      <c r="B180" s="67"/>
      <c r="C180" s="55"/>
      <c r="D180" s="30">
        <f t="shared" si="64"/>
        <v>0</v>
      </c>
      <c r="E180" s="63"/>
      <c r="F180" s="34">
        <f t="shared" si="65"/>
        <v>0</v>
      </c>
      <c r="G180" s="63"/>
      <c r="H180" s="30">
        <f t="shared" si="66"/>
        <v>0</v>
      </c>
      <c r="I180" s="59"/>
      <c r="J180" s="30">
        <f>IF(I180&lt;fiú!$D$2,0,VLOOKUP(I180,hfut,3,TRUE))</f>
        <v>0</v>
      </c>
      <c r="K180" s="31">
        <f t="shared" si="67"/>
        <v>0</v>
      </c>
      <c r="L180" s="46">
        <f>RANK(K180,Egyéni!$L$3:$L$156,0)</f>
        <v>71</v>
      </c>
      <c r="M180" s="121"/>
      <c r="N180" s="122"/>
    </row>
    <row r="181" spans="1:14" ht="19.5" customHeight="1" x14ac:dyDescent="0.25">
      <c r="A181" s="54"/>
      <c r="B181" s="67"/>
      <c r="C181" s="55"/>
      <c r="D181" s="30">
        <f t="shared" si="64"/>
        <v>0</v>
      </c>
      <c r="E181" s="63"/>
      <c r="F181" s="34">
        <f t="shared" si="65"/>
        <v>0</v>
      </c>
      <c r="G181" s="69"/>
      <c r="H181" s="30">
        <f t="shared" si="66"/>
        <v>0</v>
      </c>
      <c r="I181" s="59"/>
      <c r="J181" s="30">
        <f>IF(I181&lt;fiú!$D$2,0,VLOOKUP(I181,hfut,3,TRUE))</f>
        <v>0</v>
      </c>
      <c r="K181" s="31">
        <f t="shared" si="67"/>
        <v>0</v>
      </c>
      <c r="L181" s="46">
        <f>RANK(K181,Egyéni!$L$3:$L$156,0)</f>
        <v>71</v>
      </c>
      <c r="M181" s="121"/>
      <c r="N181" s="122"/>
    </row>
    <row r="182" spans="1:14" ht="19.5" customHeight="1" x14ac:dyDescent="0.25">
      <c r="A182" s="54"/>
      <c r="B182" s="67"/>
      <c r="C182" s="55"/>
      <c r="D182" s="30">
        <f t="shared" si="64"/>
        <v>0</v>
      </c>
      <c r="E182" s="63"/>
      <c r="F182" s="34">
        <f t="shared" si="65"/>
        <v>0</v>
      </c>
      <c r="G182" s="69"/>
      <c r="H182" s="30">
        <f t="shared" si="66"/>
        <v>0</v>
      </c>
      <c r="I182" s="59"/>
      <c r="J182" s="30">
        <f>IF(I182&lt;fiú!$D$2,0,VLOOKUP(I182,hfut,3,TRUE))</f>
        <v>0</v>
      </c>
      <c r="K182" s="31">
        <f t="shared" si="67"/>
        <v>0</v>
      </c>
      <c r="L182" s="46">
        <f>RANK(K182,Egyéni!$L$3:$L$156,0)</f>
        <v>71</v>
      </c>
      <c r="M182" s="121"/>
      <c r="N182" s="122"/>
    </row>
    <row r="183" spans="1:14" ht="19.5" customHeight="1" x14ac:dyDescent="0.25">
      <c r="A183" s="54"/>
      <c r="B183" s="67"/>
      <c r="C183" s="55"/>
      <c r="D183" s="30">
        <f t="shared" si="64"/>
        <v>0</v>
      </c>
      <c r="E183" s="63"/>
      <c r="F183" s="34">
        <f t="shared" si="65"/>
        <v>0</v>
      </c>
      <c r="G183" s="69"/>
      <c r="H183" s="30">
        <f t="shared" si="66"/>
        <v>0</v>
      </c>
      <c r="I183" s="59"/>
      <c r="J183" s="30">
        <f>IF(I183&lt;fiú!$D$2,0,VLOOKUP(I183,hfut,3,TRUE))</f>
        <v>0</v>
      </c>
      <c r="K183" s="31">
        <f t="shared" si="67"/>
        <v>0</v>
      </c>
      <c r="L183" s="46">
        <f>RANK(K183,Egyéni!$L$3:$L$156,0)</f>
        <v>71</v>
      </c>
      <c r="M183" s="49"/>
      <c r="N183" s="50"/>
    </row>
    <row r="184" spans="1:14" ht="19.5" customHeight="1" thickBot="1" x14ac:dyDescent="0.3">
      <c r="A184" s="56"/>
      <c r="B184" s="68"/>
      <c r="C184" s="57"/>
      <c r="D184" s="32">
        <f t="shared" si="64"/>
        <v>0</v>
      </c>
      <c r="E184" s="105"/>
      <c r="F184" s="32">
        <f t="shared" si="65"/>
        <v>0</v>
      </c>
      <c r="G184" s="70"/>
      <c r="H184" s="32">
        <f t="shared" si="66"/>
        <v>0</v>
      </c>
      <c r="I184" s="60"/>
      <c r="J184" s="32">
        <f>IF(I184&lt;fiú!$D$2,0,VLOOKUP(I184,hfut,3,TRUE))</f>
        <v>0</v>
      </c>
      <c r="K184" s="33">
        <f t="shared" si="67"/>
        <v>0</v>
      </c>
      <c r="L184" s="48">
        <f>RANK(K184,Egyéni!$L$3:$L$156,0)</f>
        <v>71</v>
      </c>
      <c r="M184" s="123"/>
      <c r="N184" s="124"/>
    </row>
    <row r="185" spans="1:14" ht="19.5" customHeight="1" x14ac:dyDescent="0.25"/>
    <row r="186" spans="1:14" ht="19.5" customHeight="1" thickBot="1" x14ac:dyDescent="0.3"/>
    <row r="187" spans="1:14" ht="19.5" customHeight="1" thickBot="1" x14ac:dyDescent="0.3">
      <c r="A187" s="127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9"/>
      <c r="M187" s="130">
        <f>RANK(M189,Csapat!$C$3:P190,0)</f>
        <v>12</v>
      </c>
      <c r="N187" s="131"/>
    </row>
    <row r="188" spans="1:14" ht="19.5" customHeight="1" thickBot="1" x14ac:dyDescent="0.3">
      <c r="A188" s="35" t="s">
        <v>0</v>
      </c>
      <c r="B188" s="36" t="s">
        <v>1</v>
      </c>
      <c r="C188" s="134" t="s">
        <v>2</v>
      </c>
      <c r="D188" s="134"/>
      <c r="E188" s="134" t="s">
        <v>3</v>
      </c>
      <c r="F188" s="134"/>
      <c r="G188" s="134" t="s">
        <v>8</v>
      </c>
      <c r="H188" s="134"/>
      <c r="I188" s="117" t="s">
        <v>169</v>
      </c>
      <c r="J188" s="118"/>
      <c r="K188" s="36" t="s">
        <v>6</v>
      </c>
      <c r="L188" s="37" t="s">
        <v>7</v>
      </c>
      <c r="M188" s="132"/>
      <c r="N188" s="133"/>
    </row>
    <row r="189" spans="1:14" ht="19.5" customHeight="1" x14ac:dyDescent="0.25">
      <c r="A189" s="61"/>
      <c r="B189" s="106"/>
      <c r="C189" s="53"/>
      <c r="D189" s="34">
        <f t="shared" ref="D189:D194" si="68">IF(C189&lt;6.19,0,VLOOKUP(C189,rfut,5,TRUE))</f>
        <v>0</v>
      </c>
      <c r="E189" s="62"/>
      <c r="F189" s="34">
        <f t="shared" ref="F189:F194" si="69">IF(E189&lt;1.79,0,VLOOKUP(E189,távol,4,TRUE))</f>
        <v>0</v>
      </c>
      <c r="G189" s="62"/>
      <c r="H189" s="34">
        <f t="shared" ref="H189:H194" si="70">IF(G189&lt;4,0,VLOOKUP(G189,kisl,2,TRUE))</f>
        <v>0</v>
      </c>
      <c r="I189" s="58"/>
      <c r="J189" s="30">
        <f>IF(I189&lt;fiú!$D$2,0,VLOOKUP(I189,hfut,3,TRUE))</f>
        <v>0</v>
      </c>
      <c r="K189" s="44">
        <f t="shared" ref="K189:K194" si="71">SUM(D189,F189,H189,J189)</f>
        <v>0</v>
      </c>
      <c r="L189" s="45">
        <f>RANK(K189,Egyéni!$L$3:$L$156,0)</f>
        <v>71</v>
      </c>
      <c r="M189" s="119">
        <f>SUM(K189:K194)-MIN(K189:K194)</f>
        <v>0</v>
      </c>
      <c r="N189" s="120"/>
    </row>
    <row r="190" spans="1:14" ht="19.5" customHeight="1" x14ac:dyDescent="0.25">
      <c r="A190" s="54"/>
      <c r="B190" s="67"/>
      <c r="C190" s="55"/>
      <c r="D190" s="30">
        <f t="shared" si="68"/>
        <v>0</v>
      </c>
      <c r="E190" s="63"/>
      <c r="F190" s="34">
        <f t="shared" si="69"/>
        <v>0</v>
      </c>
      <c r="G190" s="63"/>
      <c r="H190" s="30">
        <f t="shared" si="70"/>
        <v>0</v>
      </c>
      <c r="I190" s="59"/>
      <c r="J190" s="30">
        <f>IF(I190&lt;fiú!$D$2,0,VLOOKUP(I190,hfut,3,TRUE))</f>
        <v>0</v>
      </c>
      <c r="K190" s="31">
        <f t="shared" si="71"/>
        <v>0</v>
      </c>
      <c r="L190" s="46">
        <f>RANK(K190,Egyéni!$L$3:$L$156,0)</f>
        <v>71</v>
      </c>
      <c r="M190" s="121"/>
      <c r="N190" s="122"/>
    </row>
    <row r="191" spans="1:14" ht="19.5" customHeight="1" x14ac:dyDescent="0.25">
      <c r="A191" s="54"/>
      <c r="B191" s="67"/>
      <c r="C191" s="55"/>
      <c r="D191" s="30">
        <f t="shared" si="68"/>
        <v>0</v>
      </c>
      <c r="E191" s="63"/>
      <c r="F191" s="34">
        <f t="shared" si="69"/>
        <v>0</v>
      </c>
      <c r="G191" s="69"/>
      <c r="H191" s="30">
        <f t="shared" si="70"/>
        <v>0</v>
      </c>
      <c r="I191" s="59"/>
      <c r="J191" s="30">
        <f>IF(I191&lt;fiú!$D$2,0,VLOOKUP(I191,hfut,3,TRUE))</f>
        <v>0</v>
      </c>
      <c r="K191" s="31">
        <f t="shared" si="71"/>
        <v>0</v>
      </c>
      <c r="L191" s="46">
        <f>RANK(K191,Egyéni!$L$3:$L$156,0)</f>
        <v>71</v>
      </c>
      <c r="M191" s="121"/>
      <c r="N191" s="122"/>
    </row>
    <row r="192" spans="1:14" ht="19.5" customHeight="1" x14ac:dyDescent="0.25">
      <c r="A192" s="54"/>
      <c r="B192" s="67"/>
      <c r="C192" s="55"/>
      <c r="D192" s="30">
        <f t="shared" si="68"/>
        <v>0</v>
      </c>
      <c r="E192" s="63"/>
      <c r="F192" s="34">
        <f t="shared" si="69"/>
        <v>0</v>
      </c>
      <c r="G192" s="69"/>
      <c r="H192" s="30">
        <f t="shared" si="70"/>
        <v>0</v>
      </c>
      <c r="I192" s="59"/>
      <c r="J192" s="30">
        <f>IF(I192&lt;fiú!$D$2,0,VLOOKUP(I192,hfut,3,TRUE))</f>
        <v>0</v>
      </c>
      <c r="K192" s="31">
        <f t="shared" si="71"/>
        <v>0</v>
      </c>
      <c r="L192" s="46">
        <f>RANK(K192,Egyéni!$L$3:$L$156,0)</f>
        <v>71</v>
      </c>
      <c r="M192" s="121"/>
      <c r="N192" s="122"/>
    </row>
    <row r="193" spans="1:14" ht="19.5" customHeight="1" x14ac:dyDescent="0.25">
      <c r="A193" s="54"/>
      <c r="B193" s="67"/>
      <c r="C193" s="55"/>
      <c r="D193" s="30">
        <f t="shared" si="68"/>
        <v>0</v>
      </c>
      <c r="E193" s="63"/>
      <c r="F193" s="34">
        <f t="shared" si="69"/>
        <v>0</v>
      </c>
      <c r="G193" s="69"/>
      <c r="H193" s="30">
        <f t="shared" si="70"/>
        <v>0</v>
      </c>
      <c r="I193" s="59"/>
      <c r="J193" s="30">
        <f>IF(I193&lt;fiú!$D$2,0,VLOOKUP(I193,hfut,3,TRUE))</f>
        <v>0</v>
      </c>
      <c r="K193" s="31">
        <f t="shared" si="71"/>
        <v>0</v>
      </c>
      <c r="L193" s="46">
        <f>RANK(K193,Egyéni!$L$3:$L$156,0)</f>
        <v>71</v>
      </c>
      <c r="M193" s="49"/>
      <c r="N193" s="50"/>
    </row>
    <row r="194" spans="1:14" ht="19.5" customHeight="1" thickBot="1" x14ac:dyDescent="0.3">
      <c r="A194" s="56"/>
      <c r="B194" s="68"/>
      <c r="C194" s="57"/>
      <c r="D194" s="32">
        <f t="shared" si="68"/>
        <v>0</v>
      </c>
      <c r="E194" s="105"/>
      <c r="F194" s="32">
        <f t="shared" si="69"/>
        <v>0</v>
      </c>
      <c r="G194" s="70"/>
      <c r="H194" s="32">
        <f t="shared" si="70"/>
        <v>0</v>
      </c>
      <c r="I194" s="60"/>
      <c r="J194" s="32">
        <f>IF(I194&lt;fiú!$D$2,0,VLOOKUP(I194,hfut,3,TRUE))</f>
        <v>0</v>
      </c>
      <c r="K194" s="33">
        <f t="shared" si="71"/>
        <v>0</v>
      </c>
      <c r="L194" s="48">
        <f>RANK(K194,Egyéni!$L$3:$L$156,0)</f>
        <v>71</v>
      </c>
      <c r="M194" s="123"/>
      <c r="N194" s="124"/>
    </row>
    <row r="195" spans="1:14" ht="19.5" customHeight="1" x14ac:dyDescent="0.25"/>
    <row r="196" spans="1:14" ht="19.5" customHeight="1" thickBot="1" x14ac:dyDescent="0.3"/>
    <row r="197" spans="1:14" ht="19.5" customHeight="1" thickBot="1" x14ac:dyDescent="0.3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9"/>
      <c r="M197" s="130">
        <f>RANK(M199,Csapat!$C$3:P200,0)</f>
        <v>12</v>
      </c>
      <c r="N197" s="131"/>
    </row>
    <row r="198" spans="1:14" ht="19.5" customHeight="1" thickBot="1" x14ac:dyDescent="0.3">
      <c r="A198" s="35" t="s">
        <v>0</v>
      </c>
      <c r="B198" s="36" t="s">
        <v>1</v>
      </c>
      <c r="C198" s="134" t="s">
        <v>2</v>
      </c>
      <c r="D198" s="134"/>
      <c r="E198" s="134" t="s">
        <v>3</v>
      </c>
      <c r="F198" s="134"/>
      <c r="G198" s="134" t="s">
        <v>8</v>
      </c>
      <c r="H198" s="134"/>
      <c r="I198" s="117" t="s">
        <v>169</v>
      </c>
      <c r="J198" s="118"/>
      <c r="K198" s="36" t="s">
        <v>6</v>
      </c>
      <c r="L198" s="37" t="s">
        <v>7</v>
      </c>
      <c r="M198" s="132"/>
      <c r="N198" s="133"/>
    </row>
    <row r="199" spans="1:14" ht="19.5" customHeight="1" x14ac:dyDescent="0.25">
      <c r="A199" s="61"/>
      <c r="B199" s="106"/>
      <c r="C199" s="53"/>
      <c r="D199" s="34">
        <f t="shared" ref="D199:D204" si="72">IF(C199&lt;6.19,0,VLOOKUP(C199,rfut,5,TRUE))</f>
        <v>0</v>
      </c>
      <c r="E199" s="62"/>
      <c r="F199" s="34">
        <f t="shared" ref="F199:F204" si="73">IF(E199&lt;1.79,0,VLOOKUP(E199,távol,4,TRUE))</f>
        <v>0</v>
      </c>
      <c r="G199" s="62"/>
      <c r="H199" s="34">
        <f t="shared" ref="H199:H204" si="74">IF(G199&lt;4,0,VLOOKUP(G199,kisl,2,TRUE))</f>
        <v>0</v>
      </c>
      <c r="I199" s="58"/>
      <c r="J199" s="30">
        <f>IF(I199&lt;fiú!$D$2,0,VLOOKUP(I199,hfut,3,TRUE))</f>
        <v>0</v>
      </c>
      <c r="K199" s="44">
        <f t="shared" ref="K199:K204" si="75">SUM(D199,F199,H199,J199)</f>
        <v>0</v>
      </c>
      <c r="L199" s="45">
        <f>RANK(K199,Egyéni!$L$3:$L$156,0)</f>
        <v>71</v>
      </c>
      <c r="M199" s="119">
        <f>SUM(K199:K204)-MIN(K199:K204)</f>
        <v>0</v>
      </c>
      <c r="N199" s="120"/>
    </row>
    <row r="200" spans="1:14" ht="19.5" customHeight="1" x14ac:dyDescent="0.25">
      <c r="A200" s="54"/>
      <c r="B200" s="67"/>
      <c r="C200" s="55"/>
      <c r="D200" s="30">
        <f t="shared" si="72"/>
        <v>0</v>
      </c>
      <c r="E200" s="63"/>
      <c r="F200" s="34">
        <f t="shared" si="73"/>
        <v>0</v>
      </c>
      <c r="G200" s="63"/>
      <c r="H200" s="30">
        <f t="shared" si="74"/>
        <v>0</v>
      </c>
      <c r="I200" s="59"/>
      <c r="J200" s="30">
        <f>IF(I200&lt;fiú!$D$2,0,VLOOKUP(I200,hfut,3,TRUE))</f>
        <v>0</v>
      </c>
      <c r="K200" s="31">
        <f t="shared" si="75"/>
        <v>0</v>
      </c>
      <c r="L200" s="46">
        <f>RANK(K200,Egyéni!$L$3:$L$156,0)</f>
        <v>71</v>
      </c>
      <c r="M200" s="121"/>
      <c r="N200" s="122"/>
    </row>
    <row r="201" spans="1:14" ht="19.5" customHeight="1" x14ac:dyDescent="0.25">
      <c r="A201" s="54"/>
      <c r="B201" s="67"/>
      <c r="C201" s="55"/>
      <c r="D201" s="30">
        <f t="shared" si="72"/>
        <v>0</v>
      </c>
      <c r="E201" s="63"/>
      <c r="F201" s="34">
        <f t="shared" si="73"/>
        <v>0</v>
      </c>
      <c r="G201" s="69"/>
      <c r="H201" s="30">
        <f t="shared" si="74"/>
        <v>0</v>
      </c>
      <c r="I201" s="59"/>
      <c r="J201" s="30">
        <f>IF(I201&lt;fiú!$D$2,0,VLOOKUP(I201,hfut,3,TRUE))</f>
        <v>0</v>
      </c>
      <c r="K201" s="31">
        <f t="shared" si="75"/>
        <v>0</v>
      </c>
      <c r="L201" s="46">
        <f>RANK(K201,Egyéni!$L$3:$L$156,0)</f>
        <v>71</v>
      </c>
      <c r="M201" s="121"/>
      <c r="N201" s="122"/>
    </row>
    <row r="202" spans="1:14" ht="19.5" customHeight="1" x14ac:dyDescent="0.25">
      <c r="A202" s="54"/>
      <c r="B202" s="67"/>
      <c r="C202" s="55"/>
      <c r="D202" s="30">
        <f t="shared" si="72"/>
        <v>0</v>
      </c>
      <c r="E202" s="63"/>
      <c r="F202" s="34">
        <f t="shared" si="73"/>
        <v>0</v>
      </c>
      <c r="G202" s="69"/>
      <c r="H202" s="30">
        <f t="shared" si="74"/>
        <v>0</v>
      </c>
      <c r="I202" s="59"/>
      <c r="J202" s="30">
        <f>IF(I202&lt;fiú!$D$2,0,VLOOKUP(I202,hfut,3,TRUE))</f>
        <v>0</v>
      </c>
      <c r="K202" s="31">
        <f t="shared" si="75"/>
        <v>0</v>
      </c>
      <c r="L202" s="46">
        <f>RANK(K202,Egyéni!$L$3:$L$156,0)</f>
        <v>71</v>
      </c>
      <c r="M202" s="121"/>
      <c r="N202" s="122"/>
    </row>
    <row r="203" spans="1:14" ht="19.5" customHeight="1" x14ac:dyDescent="0.25">
      <c r="A203" s="54"/>
      <c r="B203" s="67"/>
      <c r="C203" s="55"/>
      <c r="D203" s="30">
        <f t="shared" si="72"/>
        <v>0</v>
      </c>
      <c r="E203" s="63"/>
      <c r="F203" s="34">
        <f t="shared" si="73"/>
        <v>0</v>
      </c>
      <c r="G203" s="69"/>
      <c r="H203" s="30">
        <f t="shared" si="74"/>
        <v>0</v>
      </c>
      <c r="I203" s="59"/>
      <c r="J203" s="30">
        <f>IF(I203&lt;fiú!$D$2,0,VLOOKUP(I203,hfut,3,TRUE))</f>
        <v>0</v>
      </c>
      <c r="K203" s="31">
        <f t="shared" si="75"/>
        <v>0</v>
      </c>
      <c r="L203" s="46">
        <f>RANK(K203,Egyéni!$L$3:$L$156,0)</f>
        <v>71</v>
      </c>
      <c r="M203" s="49"/>
      <c r="N203" s="50"/>
    </row>
    <row r="204" spans="1:14" ht="19.5" customHeight="1" thickBot="1" x14ac:dyDescent="0.3">
      <c r="A204" s="56"/>
      <c r="B204" s="68"/>
      <c r="C204" s="57"/>
      <c r="D204" s="32">
        <f t="shared" si="72"/>
        <v>0</v>
      </c>
      <c r="E204" s="105"/>
      <c r="F204" s="32">
        <f t="shared" si="73"/>
        <v>0</v>
      </c>
      <c r="G204" s="70"/>
      <c r="H204" s="32">
        <f t="shared" si="74"/>
        <v>0</v>
      </c>
      <c r="I204" s="60"/>
      <c r="J204" s="32">
        <f>IF(I204&lt;fiú!$D$2,0,VLOOKUP(I204,hfut,3,TRUE))</f>
        <v>0</v>
      </c>
      <c r="K204" s="33">
        <f t="shared" si="75"/>
        <v>0</v>
      </c>
      <c r="L204" s="48">
        <f>RANK(K204,Egyéni!$L$3:$L$156,0)</f>
        <v>71</v>
      </c>
      <c r="M204" s="123"/>
      <c r="N204" s="124"/>
    </row>
    <row r="205" spans="1:14" ht="19.5" customHeight="1" x14ac:dyDescent="0.25"/>
    <row r="206" spans="1:14" ht="19.5" customHeight="1" thickBot="1" x14ac:dyDescent="0.3"/>
    <row r="207" spans="1:14" ht="19.5" customHeight="1" thickBot="1" x14ac:dyDescent="0.3">
      <c r="A207" s="127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9"/>
      <c r="M207" s="130">
        <f>RANK(M209,Csapat!$C$3:P210,0)</f>
        <v>12</v>
      </c>
      <c r="N207" s="131"/>
    </row>
    <row r="208" spans="1:14" ht="19.5" customHeight="1" thickBot="1" x14ac:dyDescent="0.3">
      <c r="A208" s="35" t="s">
        <v>0</v>
      </c>
      <c r="B208" s="36" t="s">
        <v>1</v>
      </c>
      <c r="C208" s="134" t="s">
        <v>2</v>
      </c>
      <c r="D208" s="134"/>
      <c r="E208" s="134" t="s">
        <v>3</v>
      </c>
      <c r="F208" s="134"/>
      <c r="G208" s="134" t="s">
        <v>8</v>
      </c>
      <c r="H208" s="134"/>
      <c r="I208" s="117" t="s">
        <v>169</v>
      </c>
      <c r="J208" s="118"/>
      <c r="K208" s="36" t="s">
        <v>6</v>
      </c>
      <c r="L208" s="37" t="s">
        <v>7</v>
      </c>
      <c r="M208" s="132"/>
      <c r="N208" s="133"/>
    </row>
    <row r="209" spans="1:14" ht="19.5" customHeight="1" x14ac:dyDescent="0.25">
      <c r="A209" s="61"/>
      <c r="B209" s="106"/>
      <c r="C209" s="53"/>
      <c r="D209" s="34">
        <f t="shared" ref="D209:D214" si="76">IF(C209&lt;6.19,0,VLOOKUP(C209,rfut,5,TRUE))</f>
        <v>0</v>
      </c>
      <c r="E209" s="62"/>
      <c r="F209" s="34">
        <f t="shared" ref="F209:F214" si="77">IF(E209&lt;1.79,0,VLOOKUP(E209,távol,4,TRUE))</f>
        <v>0</v>
      </c>
      <c r="G209" s="62"/>
      <c r="H209" s="34">
        <f t="shared" ref="H209:H214" si="78">IF(G209&lt;4,0,VLOOKUP(G209,kisl,2,TRUE))</f>
        <v>0</v>
      </c>
      <c r="I209" s="58"/>
      <c r="J209" s="30">
        <f>IF(I209&lt;fiú!$D$2,0,VLOOKUP(I209,hfut,3,TRUE))</f>
        <v>0</v>
      </c>
      <c r="K209" s="44">
        <f t="shared" ref="K209:K214" si="79">SUM(D209,F209,H209,J209)</f>
        <v>0</v>
      </c>
      <c r="L209" s="45">
        <f>RANK(K209,Egyéni!$L$3:$L$156,0)</f>
        <v>71</v>
      </c>
      <c r="M209" s="119">
        <f>SUM(K209:K214)-MIN(K209:K214)</f>
        <v>0</v>
      </c>
      <c r="N209" s="120"/>
    </row>
    <row r="210" spans="1:14" ht="19.5" customHeight="1" x14ac:dyDescent="0.25">
      <c r="A210" s="54"/>
      <c r="B210" s="67"/>
      <c r="C210" s="55"/>
      <c r="D210" s="30">
        <f t="shared" si="76"/>
        <v>0</v>
      </c>
      <c r="E210" s="63"/>
      <c r="F210" s="34">
        <f t="shared" si="77"/>
        <v>0</v>
      </c>
      <c r="G210" s="63"/>
      <c r="H210" s="30">
        <f t="shared" si="78"/>
        <v>0</v>
      </c>
      <c r="I210" s="59"/>
      <c r="J210" s="30">
        <f>IF(I210&lt;fiú!$D$2,0,VLOOKUP(I210,hfut,3,TRUE))</f>
        <v>0</v>
      </c>
      <c r="K210" s="31">
        <f t="shared" si="79"/>
        <v>0</v>
      </c>
      <c r="L210" s="46">
        <f>RANK(K210,Egyéni!$L$3:$L$156,0)</f>
        <v>71</v>
      </c>
      <c r="M210" s="121"/>
      <c r="N210" s="122"/>
    </row>
    <row r="211" spans="1:14" ht="19.5" customHeight="1" x14ac:dyDescent="0.25">
      <c r="A211" s="54"/>
      <c r="B211" s="67"/>
      <c r="C211" s="55"/>
      <c r="D211" s="30">
        <f t="shared" si="76"/>
        <v>0</v>
      </c>
      <c r="E211" s="63"/>
      <c r="F211" s="34">
        <f t="shared" si="77"/>
        <v>0</v>
      </c>
      <c r="G211" s="69"/>
      <c r="H211" s="30">
        <f t="shared" si="78"/>
        <v>0</v>
      </c>
      <c r="I211" s="59"/>
      <c r="J211" s="30">
        <f>IF(I211&lt;fiú!$D$2,0,VLOOKUP(I211,hfut,3,TRUE))</f>
        <v>0</v>
      </c>
      <c r="K211" s="31">
        <f t="shared" si="79"/>
        <v>0</v>
      </c>
      <c r="L211" s="46">
        <f>RANK(K211,Egyéni!$L$3:$L$156,0)</f>
        <v>71</v>
      </c>
      <c r="M211" s="121"/>
      <c r="N211" s="122"/>
    </row>
    <row r="212" spans="1:14" ht="19.5" customHeight="1" x14ac:dyDescent="0.25">
      <c r="A212" s="54"/>
      <c r="B212" s="67"/>
      <c r="C212" s="55"/>
      <c r="D212" s="30">
        <f t="shared" si="76"/>
        <v>0</v>
      </c>
      <c r="E212" s="63"/>
      <c r="F212" s="34">
        <f t="shared" si="77"/>
        <v>0</v>
      </c>
      <c r="G212" s="69"/>
      <c r="H212" s="30">
        <f t="shared" si="78"/>
        <v>0</v>
      </c>
      <c r="I212" s="59"/>
      <c r="J212" s="30">
        <f>IF(I212&lt;fiú!$D$2,0,VLOOKUP(I212,hfut,3,TRUE))</f>
        <v>0</v>
      </c>
      <c r="K212" s="31">
        <f t="shared" si="79"/>
        <v>0</v>
      </c>
      <c r="L212" s="46">
        <f>RANK(K212,Egyéni!$L$3:$L$156,0)</f>
        <v>71</v>
      </c>
      <c r="M212" s="121"/>
      <c r="N212" s="122"/>
    </row>
    <row r="213" spans="1:14" ht="19.5" customHeight="1" x14ac:dyDescent="0.25">
      <c r="A213" s="54"/>
      <c r="B213" s="67"/>
      <c r="C213" s="55"/>
      <c r="D213" s="30">
        <f t="shared" si="76"/>
        <v>0</v>
      </c>
      <c r="E213" s="63"/>
      <c r="F213" s="34">
        <f t="shared" si="77"/>
        <v>0</v>
      </c>
      <c r="G213" s="69"/>
      <c r="H213" s="30">
        <f t="shared" si="78"/>
        <v>0</v>
      </c>
      <c r="I213" s="59"/>
      <c r="J213" s="30">
        <f>IF(I213&lt;fiú!$D$2,0,VLOOKUP(I213,hfut,3,TRUE))</f>
        <v>0</v>
      </c>
      <c r="K213" s="31">
        <f t="shared" si="79"/>
        <v>0</v>
      </c>
      <c r="L213" s="46">
        <f>RANK(K213,Egyéni!$L$3:$L$156,0)</f>
        <v>71</v>
      </c>
      <c r="M213" s="49"/>
      <c r="N213" s="50"/>
    </row>
    <row r="214" spans="1:14" ht="19.5" customHeight="1" thickBot="1" x14ac:dyDescent="0.3">
      <c r="A214" s="56"/>
      <c r="B214" s="68"/>
      <c r="C214" s="57"/>
      <c r="D214" s="32">
        <f t="shared" si="76"/>
        <v>0</v>
      </c>
      <c r="E214" s="105"/>
      <c r="F214" s="32">
        <f t="shared" si="77"/>
        <v>0</v>
      </c>
      <c r="G214" s="70"/>
      <c r="H214" s="32">
        <f t="shared" si="78"/>
        <v>0</v>
      </c>
      <c r="I214" s="60"/>
      <c r="J214" s="32">
        <f>IF(I214&lt;fiú!$D$2,0,VLOOKUP(I214,hfut,3,TRUE))</f>
        <v>0</v>
      </c>
      <c r="K214" s="33">
        <f t="shared" si="79"/>
        <v>0</v>
      </c>
      <c r="L214" s="48">
        <f>RANK(K214,Egyéni!$L$3:$L$156,0)</f>
        <v>71</v>
      </c>
      <c r="M214" s="123"/>
      <c r="N214" s="124"/>
    </row>
    <row r="215" spans="1:14" ht="19.5" customHeight="1" x14ac:dyDescent="0.25"/>
    <row r="216" spans="1:14" ht="19.5" customHeight="1" thickBot="1" x14ac:dyDescent="0.3"/>
    <row r="217" spans="1:14" ht="19.5" customHeight="1" thickBot="1" x14ac:dyDescent="0.3">
      <c r="A217" s="127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9"/>
      <c r="M217" s="130">
        <f>RANK(M219,Csapat!$C$3:P220,0)</f>
        <v>12</v>
      </c>
      <c r="N217" s="131"/>
    </row>
    <row r="218" spans="1:14" ht="19.5" customHeight="1" thickBot="1" x14ac:dyDescent="0.3">
      <c r="A218" s="35" t="s">
        <v>0</v>
      </c>
      <c r="B218" s="36" t="s">
        <v>1</v>
      </c>
      <c r="C218" s="134" t="s">
        <v>2</v>
      </c>
      <c r="D218" s="134"/>
      <c r="E218" s="134" t="s">
        <v>3</v>
      </c>
      <c r="F218" s="134"/>
      <c r="G218" s="134" t="s">
        <v>8</v>
      </c>
      <c r="H218" s="134"/>
      <c r="I218" s="117" t="s">
        <v>169</v>
      </c>
      <c r="J218" s="118"/>
      <c r="K218" s="36" t="s">
        <v>6</v>
      </c>
      <c r="L218" s="37" t="s">
        <v>7</v>
      </c>
      <c r="M218" s="132"/>
      <c r="N218" s="133"/>
    </row>
    <row r="219" spans="1:14" ht="19.5" customHeight="1" x14ac:dyDescent="0.25">
      <c r="A219" s="61"/>
      <c r="B219" s="106"/>
      <c r="C219" s="53"/>
      <c r="D219" s="34">
        <f t="shared" ref="D219:D224" si="80">IF(C219&lt;6.19,0,VLOOKUP(C219,rfut,5,TRUE))</f>
        <v>0</v>
      </c>
      <c r="E219" s="62"/>
      <c r="F219" s="34">
        <f t="shared" ref="F219:F224" si="81">IF(E219&lt;1.79,0,VLOOKUP(E219,távol,4,TRUE))</f>
        <v>0</v>
      </c>
      <c r="G219" s="62"/>
      <c r="H219" s="34">
        <f t="shared" ref="H219:H224" si="82">IF(G219&lt;4,0,VLOOKUP(G219,kisl,2,TRUE))</f>
        <v>0</v>
      </c>
      <c r="I219" s="58"/>
      <c r="J219" s="30">
        <f>IF(I219&lt;fiú!$D$2,0,VLOOKUP(I219,hfut,3,TRUE))</f>
        <v>0</v>
      </c>
      <c r="K219" s="44">
        <f t="shared" ref="K219:K224" si="83">SUM(D219,F219,H219,J219)</f>
        <v>0</v>
      </c>
      <c r="L219" s="45">
        <f>RANK(K219,Egyéni!$L$3:$L$156,0)</f>
        <v>71</v>
      </c>
      <c r="M219" s="119">
        <f>SUM(K219:K224)-MIN(K219:K224)</f>
        <v>0</v>
      </c>
      <c r="N219" s="120"/>
    </row>
    <row r="220" spans="1:14" ht="19.5" customHeight="1" x14ac:dyDescent="0.25">
      <c r="A220" s="54"/>
      <c r="B220" s="67"/>
      <c r="C220" s="55"/>
      <c r="D220" s="30">
        <f t="shared" si="80"/>
        <v>0</v>
      </c>
      <c r="E220" s="63"/>
      <c r="F220" s="34">
        <f t="shared" si="81"/>
        <v>0</v>
      </c>
      <c r="G220" s="63"/>
      <c r="H220" s="30">
        <f t="shared" si="82"/>
        <v>0</v>
      </c>
      <c r="I220" s="59"/>
      <c r="J220" s="30">
        <f>IF(I220&lt;fiú!$D$2,0,VLOOKUP(I220,hfut,3,TRUE))</f>
        <v>0</v>
      </c>
      <c r="K220" s="31">
        <f t="shared" si="83"/>
        <v>0</v>
      </c>
      <c r="L220" s="46">
        <f>RANK(K220,Egyéni!$L$3:$L$156,0)</f>
        <v>71</v>
      </c>
      <c r="M220" s="121"/>
      <c r="N220" s="122"/>
    </row>
    <row r="221" spans="1:14" ht="19.5" customHeight="1" x14ac:dyDescent="0.25">
      <c r="A221" s="54"/>
      <c r="B221" s="67"/>
      <c r="C221" s="55"/>
      <c r="D221" s="30">
        <f t="shared" si="80"/>
        <v>0</v>
      </c>
      <c r="E221" s="63"/>
      <c r="F221" s="34">
        <f t="shared" si="81"/>
        <v>0</v>
      </c>
      <c r="G221" s="69"/>
      <c r="H221" s="30">
        <f t="shared" si="82"/>
        <v>0</v>
      </c>
      <c r="I221" s="59"/>
      <c r="J221" s="30">
        <f>IF(I221&lt;fiú!$D$2,0,VLOOKUP(I221,hfut,3,TRUE))</f>
        <v>0</v>
      </c>
      <c r="K221" s="31">
        <f t="shared" si="83"/>
        <v>0</v>
      </c>
      <c r="L221" s="46">
        <f>RANK(K221,Egyéni!$L$3:$L$156,0)</f>
        <v>71</v>
      </c>
      <c r="M221" s="121"/>
      <c r="N221" s="122"/>
    </row>
    <row r="222" spans="1:14" ht="19.5" customHeight="1" x14ac:dyDescent="0.25">
      <c r="A222" s="54"/>
      <c r="B222" s="67"/>
      <c r="C222" s="55"/>
      <c r="D222" s="30">
        <f t="shared" si="80"/>
        <v>0</v>
      </c>
      <c r="E222" s="63"/>
      <c r="F222" s="34">
        <f t="shared" si="81"/>
        <v>0</v>
      </c>
      <c r="G222" s="69"/>
      <c r="H222" s="30">
        <f t="shared" si="82"/>
        <v>0</v>
      </c>
      <c r="I222" s="59"/>
      <c r="J222" s="30">
        <f>IF(I222&lt;fiú!$D$2,0,VLOOKUP(I222,hfut,3,TRUE))</f>
        <v>0</v>
      </c>
      <c r="K222" s="31">
        <f t="shared" si="83"/>
        <v>0</v>
      </c>
      <c r="L222" s="46">
        <f>RANK(K222,Egyéni!$L$3:$L$156,0)</f>
        <v>71</v>
      </c>
      <c r="M222" s="121"/>
      <c r="N222" s="122"/>
    </row>
    <row r="223" spans="1:14" ht="19.5" customHeight="1" x14ac:dyDescent="0.25">
      <c r="A223" s="54"/>
      <c r="B223" s="67"/>
      <c r="C223" s="55"/>
      <c r="D223" s="30">
        <f t="shared" si="80"/>
        <v>0</v>
      </c>
      <c r="E223" s="63"/>
      <c r="F223" s="34">
        <f t="shared" si="81"/>
        <v>0</v>
      </c>
      <c r="G223" s="69"/>
      <c r="H223" s="30">
        <f t="shared" si="82"/>
        <v>0</v>
      </c>
      <c r="I223" s="59"/>
      <c r="J223" s="30">
        <f>IF(I223&lt;fiú!$D$2,0,VLOOKUP(I223,hfut,3,TRUE))</f>
        <v>0</v>
      </c>
      <c r="K223" s="31">
        <f t="shared" si="83"/>
        <v>0</v>
      </c>
      <c r="L223" s="46">
        <f>RANK(K223,Egyéni!$L$3:$L$156,0)</f>
        <v>71</v>
      </c>
      <c r="M223" s="49"/>
      <c r="N223" s="50"/>
    </row>
    <row r="224" spans="1:14" ht="19.5" customHeight="1" thickBot="1" x14ac:dyDescent="0.3">
      <c r="A224" s="56"/>
      <c r="B224" s="68"/>
      <c r="C224" s="57"/>
      <c r="D224" s="32">
        <f t="shared" si="80"/>
        <v>0</v>
      </c>
      <c r="E224" s="105"/>
      <c r="F224" s="32">
        <f t="shared" si="81"/>
        <v>0</v>
      </c>
      <c r="G224" s="70"/>
      <c r="H224" s="32">
        <f t="shared" si="82"/>
        <v>0</v>
      </c>
      <c r="I224" s="60"/>
      <c r="J224" s="32">
        <f>IF(I224&lt;fiú!$D$2,0,VLOOKUP(I224,hfut,3,TRUE))</f>
        <v>0</v>
      </c>
      <c r="K224" s="33">
        <f t="shared" si="83"/>
        <v>0</v>
      </c>
      <c r="L224" s="48">
        <f>RANK(K224,Egyéni!$L$3:$L$156,0)</f>
        <v>71</v>
      </c>
      <c r="M224" s="123"/>
      <c r="N224" s="124"/>
    </row>
    <row r="225" spans="1:14" ht="19.5" customHeight="1" x14ac:dyDescent="0.25"/>
    <row r="226" spans="1:14" ht="19.5" customHeight="1" thickBot="1" x14ac:dyDescent="0.3"/>
    <row r="227" spans="1:14" ht="19.5" customHeight="1" thickBot="1" x14ac:dyDescent="0.3">
      <c r="A227" s="127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9"/>
      <c r="M227" s="130">
        <f>RANK(M229,Csapat!$C$3:P230,0)</f>
        <v>12</v>
      </c>
      <c r="N227" s="131"/>
    </row>
    <row r="228" spans="1:14" ht="19.5" customHeight="1" thickBot="1" x14ac:dyDescent="0.3">
      <c r="A228" s="35" t="s">
        <v>0</v>
      </c>
      <c r="B228" s="36" t="s">
        <v>1</v>
      </c>
      <c r="C228" s="134" t="s">
        <v>2</v>
      </c>
      <c r="D228" s="134"/>
      <c r="E228" s="134" t="s">
        <v>3</v>
      </c>
      <c r="F228" s="134"/>
      <c r="G228" s="134" t="s">
        <v>8</v>
      </c>
      <c r="H228" s="134"/>
      <c r="I228" s="117" t="s">
        <v>169</v>
      </c>
      <c r="J228" s="118"/>
      <c r="K228" s="36" t="s">
        <v>6</v>
      </c>
      <c r="L228" s="37" t="s">
        <v>7</v>
      </c>
      <c r="M228" s="132"/>
      <c r="N228" s="133"/>
    </row>
    <row r="229" spans="1:14" ht="19.5" customHeight="1" x14ac:dyDescent="0.25">
      <c r="A229" s="61"/>
      <c r="B229" s="106"/>
      <c r="C229" s="53"/>
      <c r="D229" s="34">
        <f t="shared" ref="D229:D234" si="84">IF(C229&lt;6.19,0,VLOOKUP(C229,rfut,5,TRUE))</f>
        <v>0</v>
      </c>
      <c r="E229" s="62"/>
      <c r="F229" s="34">
        <f t="shared" ref="F229:F234" si="85">IF(E229&lt;1.79,0,VLOOKUP(E229,távol,4,TRUE))</f>
        <v>0</v>
      </c>
      <c r="G229" s="62"/>
      <c r="H229" s="34">
        <f t="shared" ref="H229:H234" si="86">IF(G229&lt;4,0,VLOOKUP(G229,kisl,2,TRUE))</f>
        <v>0</v>
      </c>
      <c r="I229" s="58"/>
      <c r="J229" s="30">
        <f>IF(I229&lt;fiú!$D$2,0,VLOOKUP(I229,hfut,3,TRUE))</f>
        <v>0</v>
      </c>
      <c r="K229" s="44">
        <f t="shared" ref="K229:K234" si="87">SUM(D229,F229,H229,J229)</f>
        <v>0</v>
      </c>
      <c r="L229" s="45">
        <f>RANK(K229,Egyéni!$L$3:$L$156,0)</f>
        <v>71</v>
      </c>
      <c r="M229" s="119">
        <f>SUM(K229:K234)-MIN(K229:K234)</f>
        <v>0</v>
      </c>
      <c r="N229" s="120"/>
    </row>
    <row r="230" spans="1:14" ht="19.5" customHeight="1" x14ac:dyDescent="0.25">
      <c r="A230" s="54"/>
      <c r="B230" s="67"/>
      <c r="C230" s="55"/>
      <c r="D230" s="30">
        <f t="shared" si="84"/>
        <v>0</v>
      </c>
      <c r="E230" s="63"/>
      <c r="F230" s="34">
        <f t="shared" si="85"/>
        <v>0</v>
      </c>
      <c r="G230" s="63"/>
      <c r="H230" s="30">
        <f t="shared" si="86"/>
        <v>0</v>
      </c>
      <c r="I230" s="59"/>
      <c r="J230" s="30">
        <f>IF(I230&lt;fiú!$D$2,0,VLOOKUP(I230,hfut,3,TRUE))</f>
        <v>0</v>
      </c>
      <c r="K230" s="31">
        <f t="shared" si="87"/>
        <v>0</v>
      </c>
      <c r="L230" s="46">
        <f>RANK(K230,Egyéni!$L$3:$L$156,0)</f>
        <v>71</v>
      </c>
      <c r="M230" s="121"/>
      <c r="N230" s="122"/>
    </row>
    <row r="231" spans="1:14" ht="19.5" customHeight="1" x14ac:dyDescent="0.25">
      <c r="A231" s="54"/>
      <c r="B231" s="67"/>
      <c r="C231" s="55"/>
      <c r="D231" s="30">
        <f t="shared" si="84"/>
        <v>0</v>
      </c>
      <c r="E231" s="63"/>
      <c r="F231" s="34">
        <f t="shared" si="85"/>
        <v>0</v>
      </c>
      <c r="G231" s="69"/>
      <c r="H231" s="30">
        <f t="shared" si="86"/>
        <v>0</v>
      </c>
      <c r="I231" s="59"/>
      <c r="J231" s="30">
        <f>IF(I231&lt;fiú!$D$2,0,VLOOKUP(I231,hfut,3,TRUE))</f>
        <v>0</v>
      </c>
      <c r="K231" s="31">
        <f t="shared" si="87"/>
        <v>0</v>
      </c>
      <c r="L231" s="46">
        <f>RANK(K231,Egyéni!$L$3:$L$156,0)</f>
        <v>71</v>
      </c>
      <c r="M231" s="121"/>
      <c r="N231" s="122"/>
    </row>
    <row r="232" spans="1:14" ht="19.5" customHeight="1" x14ac:dyDescent="0.25">
      <c r="A232" s="54"/>
      <c r="B232" s="67"/>
      <c r="C232" s="55"/>
      <c r="D232" s="30">
        <f t="shared" si="84"/>
        <v>0</v>
      </c>
      <c r="E232" s="63"/>
      <c r="F232" s="34">
        <f t="shared" si="85"/>
        <v>0</v>
      </c>
      <c r="G232" s="69"/>
      <c r="H232" s="30">
        <f t="shared" si="86"/>
        <v>0</v>
      </c>
      <c r="I232" s="59"/>
      <c r="J232" s="30">
        <f>IF(I232&lt;fiú!$D$2,0,VLOOKUP(I232,hfut,3,TRUE))</f>
        <v>0</v>
      </c>
      <c r="K232" s="31">
        <f t="shared" si="87"/>
        <v>0</v>
      </c>
      <c r="L232" s="46">
        <f>RANK(K232,Egyéni!$L$3:$L$156,0)</f>
        <v>71</v>
      </c>
      <c r="M232" s="121"/>
      <c r="N232" s="122"/>
    </row>
    <row r="233" spans="1:14" ht="19.5" customHeight="1" x14ac:dyDescent="0.25">
      <c r="A233" s="54"/>
      <c r="B233" s="67"/>
      <c r="C233" s="55"/>
      <c r="D233" s="30">
        <f t="shared" si="84"/>
        <v>0</v>
      </c>
      <c r="E233" s="63"/>
      <c r="F233" s="34">
        <f t="shared" si="85"/>
        <v>0</v>
      </c>
      <c r="G233" s="69"/>
      <c r="H233" s="30">
        <f t="shared" si="86"/>
        <v>0</v>
      </c>
      <c r="I233" s="59"/>
      <c r="J233" s="30">
        <f>IF(I233&lt;fiú!$D$2,0,VLOOKUP(I233,hfut,3,TRUE))</f>
        <v>0</v>
      </c>
      <c r="K233" s="31">
        <f t="shared" si="87"/>
        <v>0</v>
      </c>
      <c r="L233" s="46">
        <f>RANK(K233,Egyéni!$L$3:$L$156,0)</f>
        <v>71</v>
      </c>
      <c r="M233" s="49"/>
      <c r="N233" s="50"/>
    </row>
    <row r="234" spans="1:14" ht="19.5" customHeight="1" thickBot="1" x14ac:dyDescent="0.3">
      <c r="A234" s="56"/>
      <c r="B234" s="68"/>
      <c r="C234" s="57"/>
      <c r="D234" s="32">
        <f t="shared" si="84"/>
        <v>0</v>
      </c>
      <c r="E234" s="105"/>
      <c r="F234" s="32">
        <f t="shared" si="85"/>
        <v>0</v>
      </c>
      <c r="G234" s="70"/>
      <c r="H234" s="32">
        <f t="shared" si="86"/>
        <v>0</v>
      </c>
      <c r="I234" s="60"/>
      <c r="J234" s="32">
        <f>IF(I234&lt;fiú!$D$2,0,VLOOKUP(I234,hfut,3,TRUE))</f>
        <v>0</v>
      </c>
      <c r="K234" s="33">
        <f t="shared" si="87"/>
        <v>0</v>
      </c>
      <c r="L234" s="48">
        <f>RANK(K234,Egyéni!$L$3:$L$156,0)</f>
        <v>71</v>
      </c>
      <c r="M234" s="123"/>
      <c r="N234" s="124"/>
    </row>
    <row r="235" spans="1:14" ht="19.5" customHeight="1" x14ac:dyDescent="0.25"/>
    <row r="236" spans="1:14" ht="19.5" customHeight="1" thickBot="1" x14ac:dyDescent="0.3"/>
    <row r="237" spans="1:14" ht="19.5" customHeight="1" thickBot="1" x14ac:dyDescent="0.3">
      <c r="A237" s="127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9"/>
      <c r="M237" s="130">
        <f>RANK(M239,Csapat!$C$3:P240,0)</f>
        <v>12</v>
      </c>
      <c r="N237" s="131"/>
    </row>
    <row r="238" spans="1:14" ht="19.5" customHeight="1" thickBot="1" x14ac:dyDescent="0.3">
      <c r="A238" s="35" t="s">
        <v>0</v>
      </c>
      <c r="B238" s="36" t="s">
        <v>1</v>
      </c>
      <c r="C238" s="134" t="s">
        <v>2</v>
      </c>
      <c r="D238" s="134"/>
      <c r="E238" s="134" t="s">
        <v>3</v>
      </c>
      <c r="F238" s="134"/>
      <c r="G238" s="134" t="s">
        <v>8</v>
      </c>
      <c r="H238" s="134"/>
      <c r="I238" s="117" t="s">
        <v>169</v>
      </c>
      <c r="J238" s="118"/>
      <c r="K238" s="36" t="s">
        <v>6</v>
      </c>
      <c r="L238" s="37" t="s">
        <v>7</v>
      </c>
      <c r="M238" s="132"/>
      <c r="N238" s="133"/>
    </row>
    <row r="239" spans="1:14" ht="19.5" customHeight="1" x14ac:dyDescent="0.25">
      <c r="A239" s="61"/>
      <c r="B239" s="106"/>
      <c r="C239" s="53"/>
      <c r="D239" s="34">
        <f t="shared" ref="D239:D244" si="88">IF(C239&lt;6.19,0,VLOOKUP(C239,rfut,5,TRUE))</f>
        <v>0</v>
      </c>
      <c r="E239" s="62"/>
      <c r="F239" s="34">
        <f t="shared" ref="F239:F244" si="89">IF(E239&lt;1.79,0,VLOOKUP(E239,távol,4,TRUE))</f>
        <v>0</v>
      </c>
      <c r="G239" s="62"/>
      <c r="H239" s="34">
        <f t="shared" ref="H239:H244" si="90">IF(G239&lt;4,0,VLOOKUP(G239,kisl,2,TRUE))</f>
        <v>0</v>
      </c>
      <c r="I239" s="58"/>
      <c r="J239" s="30">
        <f>IF(I239&lt;fiú!$D$2,0,VLOOKUP(I239,hfut,3,TRUE))</f>
        <v>0</v>
      </c>
      <c r="K239" s="44">
        <f t="shared" ref="K239:K244" si="91">SUM(D239,F239,H239,J239)</f>
        <v>0</v>
      </c>
      <c r="L239" s="45">
        <f>RANK(K239,Egyéni!$L$3:$L$156,0)</f>
        <v>71</v>
      </c>
      <c r="M239" s="119">
        <f>SUM(K239:K244)-MIN(K239:K244)</f>
        <v>0</v>
      </c>
      <c r="N239" s="120"/>
    </row>
    <row r="240" spans="1:14" ht="19.5" customHeight="1" x14ac:dyDescent="0.25">
      <c r="A240" s="54"/>
      <c r="B240" s="67"/>
      <c r="C240" s="55"/>
      <c r="D240" s="30">
        <f t="shared" si="88"/>
        <v>0</v>
      </c>
      <c r="E240" s="63"/>
      <c r="F240" s="34">
        <f t="shared" si="89"/>
        <v>0</v>
      </c>
      <c r="G240" s="63"/>
      <c r="H240" s="30">
        <f t="shared" si="90"/>
        <v>0</v>
      </c>
      <c r="I240" s="59"/>
      <c r="J240" s="30">
        <f>IF(I240&lt;fiú!$D$2,0,VLOOKUP(I240,hfut,3,TRUE))</f>
        <v>0</v>
      </c>
      <c r="K240" s="31">
        <f t="shared" si="91"/>
        <v>0</v>
      </c>
      <c r="L240" s="46">
        <f>RANK(K240,Egyéni!$L$3:$L$156,0)</f>
        <v>71</v>
      </c>
      <c r="M240" s="121"/>
      <c r="N240" s="122"/>
    </row>
    <row r="241" spans="1:14" ht="19.5" customHeight="1" x14ac:dyDescent="0.25">
      <c r="A241" s="54"/>
      <c r="B241" s="67"/>
      <c r="C241" s="55"/>
      <c r="D241" s="30">
        <f t="shared" si="88"/>
        <v>0</v>
      </c>
      <c r="E241" s="63"/>
      <c r="F241" s="34">
        <f t="shared" si="89"/>
        <v>0</v>
      </c>
      <c r="G241" s="69"/>
      <c r="H241" s="30">
        <f t="shared" si="90"/>
        <v>0</v>
      </c>
      <c r="I241" s="59"/>
      <c r="J241" s="30">
        <f>IF(I241&lt;fiú!$D$2,0,VLOOKUP(I241,hfut,3,TRUE))</f>
        <v>0</v>
      </c>
      <c r="K241" s="31">
        <f t="shared" si="91"/>
        <v>0</v>
      </c>
      <c r="L241" s="46">
        <f>RANK(K241,Egyéni!$L$3:$L$156,0)</f>
        <v>71</v>
      </c>
      <c r="M241" s="121"/>
      <c r="N241" s="122"/>
    </row>
    <row r="242" spans="1:14" ht="19.5" customHeight="1" x14ac:dyDescent="0.25">
      <c r="A242" s="54"/>
      <c r="B242" s="67"/>
      <c r="C242" s="55"/>
      <c r="D242" s="30">
        <f t="shared" si="88"/>
        <v>0</v>
      </c>
      <c r="E242" s="63"/>
      <c r="F242" s="34">
        <f t="shared" si="89"/>
        <v>0</v>
      </c>
      <c r="G242" s="69"/>
      <c r="H242" s="30">
        <f t="shared" si="90"/>
        <v>0</v>
      </c>
      <c r="I242" s="59"/>
      <c r="J242" s="30">
        <f>IF(I242&lt;fiú!$D$2,0,VLOOKUP(I242,hfut,3,TRUE))</f>
        <v>0</v>
      </c>
      <c r="K242" s="31">
        <f t="shared" si="91"/>
        <v>0</v>
      </c>
      <c r="L242" s="46">
        <f>RANK(K242,Egyéni!$L$3:$L$156,0)</f>
        <v>71</v>
      </c>
      <c r="M242" s="121"/>
      <c r="N242" s="122"/>
    </row>
    <row r="243" spans="1:14" ht="19.5" customHeight="1" x14ac:dyDescent="0.25">
      <c r="A243" s="54"/>
      <c r="B243" s="67"/>
      <c r="C243" s="55"/>
      <c r="D243" s="30">
        <f t="shared" si="88"/>
        <v>0</v>
      </c>
      <c r="E243" s="63"/>
      <c r="F243" s="34">
        <f t="shared" si="89"/>
        <v>0</v>
      </c>
      <c r="G243" s="69"/>
      <c r="H243" s="30">
        <f t="shared" si="90"/>
        <v>0</v>
      </c>
      <c r="I243" s="59"/>
      <c r="J243" s="30">
        <f>IF(I243&lt;fiú!$D$2,0,VLOOKUP(I243,hfut,3,TRUE))</f>
        <v>0</v>
      </c>
      <c r="K243" s="31">
        <f t="shared" si="91"/>
        <v>0</v>
      </c>
      <c r="L243" s="46">
        <f>RANK(K243,Egyéni!$L$3:$L$156,0)</f>
        <v>71</v>
      </c>
      <c r="M243" s="49"/>
      <c r="N243" s="50"/>
    </row>
    <row r="244" spans="1:14" ht="19.5" customHeight="1" thickBot="1" x14ac:dyDescent="0.3">
      <c r="A244" s="56"/>
      <c r="B244" s="68"/>
      <c r="C244" s="57"/>
      <c r="D244" s="32">
        <f t="shared" si="88"/>
        <v>0</v>
      </c>
      <c r="E244" s="105"/>
      <c r="F244" s="32">
        <f t="shared" si="89"/>
        <v>0</v>
      </c>
      <c r="G244" s="70"/>
      <c r="H244" s="32">
        <f t="shared" si="90"/>
        <v>0</v>
      </c>
      <c r="I244" s="60"/>
      <c r="J244" s="32">
        <f>IF(I244&lt;fiú!$D$2,0,VLOOKUP(I244,hfut,3,TRUE))</f>
        <v>0</v>
      </c>
      <c r="K244" s="33">
        <f t="shared" si="91"/>
        <v>0</v>
      </c>
      <c r="L244" s="48">
        <f>RANK(K244,Egyéni!$L$3:$L$156,0)</f>
        <v>71</v>
      </c>
      <c r="M244" s="123"/>
      <c r="N244" s="124"/>
    </row>
  </sheetData>
  <sheetProtection algorithmName="SHA-512" hashValue="MaC6QSjwAFwMoIlVnMqqRwcwmCn2Upc9HVzrvkA0ftPmptgqM+hgHwqz6AonxVO3JPHdVrHUKn9Bf3teQwozuw==" saltValue="+pdu91MbOikAyY5dh0lrzQ==" spinCount="100000" sheet="1" objects="1" scenarios="1"/>
  <mergeCells count="204">
    <mergeCell ref="C28:D28"/>
    <mergeCell ref="E28:F28"/>
    <mergeCell ref="G28:H28"/>
    <mergeCell ref="A27:L27"/>
    <mergeCell ref="I28:J28"/>
    <mergeCell ref="M27:N28"/>
    <mergeCell ref="M34:N34"/>
    <mergeCell ref="M29:N32"/>
    <mergeCell ref="A37:L37"/>
    <mergeCell ref="M37:N38"/>
    <mergeCell ref="C38:D38"/>
    <mergeCell ref="E38:F38"/>
    <mergeCell ref="G38:H38"/>
    <mergeCell ref="I38:J38"/>
    <mergeCell ref="M49:N52"/>
    <mergeCell ref="M54:N54"/>
    <mergeCell ref="A57:L57"/>
    <mergeCell ref="M57:N58"/>
    <mergeCell ref="C58:D58"/>
    <mergeCell ref="E58:F58"/>
    <mergeCell ref="G58:H58"/>
    <mergeCell ref="I58:J58"/>
    <mergeCell ref="M39:N42"/>
    <mergeCell ref="M44:N44"/>
    <mergeCell ref="A47:L47"/>
    <mergeCell ref="M47:N48"/>
    <mergeCell ref="C48:D48"/>
    <mergeCell ref="E48:F48"/>
    <mergeCell ref="G48:H48"/>
    <mergeCell ref="I48:J48"/>
    <mergeCell ref="M69:N72"/>
    <mergeCell ref="M74:N74"/>
    <mergeCell ref="A77:L77"/>
    <mergeCell ref="M77:N78"/>
    <mergeCell ref="C78:D78"/>
    <mergeCell ref="E78:F78"/>
    <mergeCell ref="G78:H78"/>
    <mergeCell ref="I78:J78"/>
    <mergeCell ref="M59:N62"/>
    <mergeCell ref="M64:N64"/>
    <mergeCell ref="A67:L67"/>
    <mergeCell ref="M67:N68"/>
    <mergeCell ref="C68:D68"/>
    <mergeCell ref="E68:F68"/>
    <mergeCell ref="G68:H68"/>
    <mergeCell ref="I68:J68"/>
    <mergeCell ref="M89:N92"/>
    <mergeCell ref="M94:N94"/>
    <mergeCell ref="A97:L97"/>
    <mergeCell ref="M97:N98"/>
    <mergeCell ref="C98:D98"/>
    <mergeCell ref="E98:F98"/>
    <mergeCell ref="G98:H98"/>
    <mergeCell ref="I98:J98"/>
    <mergeCell ref="M79:N82"/>
    <mergeCell ref="M84:N84"/>
    <mergeCell ref="A87:L87"/>
    <mergeCell ref="M87:N88"/>
    <mergeCell ref="C88:D88"/>
    <mergeCell ref="E88:F88"/>
    <mergeCell ref="G88:H88"/>
    <mergeCell ref="I88:J88"/>
    <mergeCell ref="M109:N112"/>
    <mergeCell ref="M114:N114"/>
    <mergeCell ref="A117:L117"/>
    <mergeCell ref="M117:N118"/>
    <mergeCell ref="C118:D118"/>
    <mergeCell ref="E118:F118"/>
    <mergeCell ref="G118:H118"/>
    <mergeCell ref="I118:J118"/>
    <mergeCell ref="M99:N102"/>
    <mergeCell ref="M104:N104"/>
    <mergeCell ref="A107:L107"/>
    <mergeCell ref="M107:N108"/>
    <mergeCell ref="C108:D108"/>
    <mergeCell ref="E108:F108"/>
    <mergeCell ref="G108:H108"/>
    <mergeCell ref="I108:J108"/>
    <mergeCell ref="M129:N132"/>
    <mergeCell ref="M134:N134"/>
    <mergeCell ref="A137:L137"/>
    <mergeCell ref="M137:N138"/>
    <mergeCell ref="C138:D138"/>
    <mergeCell ref="E138:F138"/>
    <mergeCell ref="G138:H138"/>
    <mergeCell ref="I138:J138"/>
    <mergeCell ref="M119:N122"/>
    <mergeCell ref="M124:N124"/>
    <mergeCell ref="A127:L127"/>
    <mergeCell ref="M127:N128"/>
    <mergeCell ref="C128:D128"/>
    <mergeCell ref="E128:F128"/>
    <mergeCell ref="G128:H128"/>
    <mergeCell ref="I128:J128"/>
    <mergeCell ref="M149:N152"/>
    <mergeCell ref="M154:N154"/>
    <mergeCell ref="A157:L157"/>
    <mergeCell ref="M157:N158"/>
    <mergeCell ref="C158:D158"/>
    <mergeCell ref="E158:F158"/>
    <mergeCell ref="G158:H158"/>
    <mergeCell ref="I158:J158"/>
    <mergeCell ref="M139:N142"/>
    <mergeCell ref="M144:N144"/>
    <mergeCell ref="A147:L147"/>
    <mergeCell ref="M147:N148"/>
    <mergeCell ref="C148:D148"/>
    <mergeCell ref="E148:F148"/>
    <mergeCell ref="G148:H148"/>
    <mergeCell ref="I148:J148"/>
    <mergeCell ref="A177:L177"/>
    <mergeCell ref="M177:N178"/>
    <mergeCell ref="C178:D178"/>
    <mergeCell ref="E178:F178"/>
    <mergeCell ref="G178:H178"/>
    <mergeCell ref="I178:J178"/>
    <mergeCell ref="M159:N162"/>
    <mergeCell ref="M164:N164"/>
    <mergeCell ref="A167:L167"/>
    <mergeCell ref="M167:N168"/>
    <mergeCell ref="C168:D168"/>
    <mergeCell ref="E168:F168"/>
    <mergeCell ref="G168:H168"/>
    <mergeCell ref="I168:J168"/>
    <mergeCell ref="A197:L197"/>
    <mergeCell ref="M197:N198"/>
    <mergeCell ref="C198:D198"/>
    <mergeCell ref="E198:F198"/>
    <mergeCell ref="G198:H198"/>
    <mergeCell ref="I198:J198"/>
    <mergeCell ref="M179:N182"/>
    <mergeCell ref="M184:N184"/>
    <mergeCell ref="A187:L187"/>
    <mergeCell ref="M187:N188"/>
    <mergeCell ref="C188:D188"/>
    <mergeCell ref="E188:F188"/>
    <mergeCell ref="G188:H188"/>
    <mergeCell ref="I188:J188"/>
    <mergeCell ref="A217:L217"/>
    <mergeCell ref="M217:N218"/>
    <mergeCell ref="C218:D218"/>
    <mergeCell ref="E218:F218"/>
    <mergeCell ref="G218:H218"/>
    <mergeCell ref="I218:J218"/>
    <mergeCell ref="M199:N202"/>
    <mergeCell ref="M204:N204"/>
    <mergeCell ref="A207:L207"/>
    <mergeCell ref="M207:N208"/>
    <mergeCell ref="C208:D208"/>
    <mergeCell ref="E208:F208"/>
    <mergeCell ref="G208:H208"/>
    <mergeCell ref="I208:J208"/>
    <mergeCell ref="A237:L237"/>
    <mergeCell ref="M237:N238"/>
    <mergeCell ref="C238:D238"/>
    <mergeCell ref="E238:F238"/>
    <mergeCell ref="G238:H238"/>
    <mergeCell ref="I238:J238"/>
    <mergeCell ref="M219:N222"/>
    <mergeCell ref="M224:N224"/>
    <mergeCell ref="A227:L227"/>
    <mergeCell ref="M227:N228"/>
    <mergeCell ref="C228:D228"/>
    <mergeCell ref="E228:F228"/>
    <mergeCell ref="G228:H228"/>
    <mergeCell ref="I228:J228"/>
    <mergeCell ref="M239:N242"/>
    <mergeCell ref="M244:N244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229:N232"/>
    <mergeCell ref="M234:N234"/>
    <mergeCell ref="M209:N212"/>
    <mergeCell ref="M214:N214"/>
    <mergeCell ref="M189:N192"/>
    <mergeCell ref="M194:N194"/>
    <mergeCell ref="M169:N172"/>
    <mergeCell ref="M174:N174"/>
    <mergeCell ref="M23:N23"/>
    <mergeCell ref="M24:N24"/>
    <mergeCell ref="M25:N25"/>
    <mergeCell ref="M3:N3"/>
    <mergeCell ref="A1:N1"/>
    <mergeCell ref="I3:J3"/>
    <mergeCell ref="M18:N18"/>
    <mergeCell ref="M19:N19"/>
    <mergeCell ref="M20:N20"/>
    <mergeCell ref="M21:N21"/>
    <mergeCell ref="M22:N22"/>
    <mergeCell ref="C3:D3"/>
    <mergeCell ref="E3:F3"/>
    <mergeCell ref="G3:H3"/>
  </mergeCells>
  <conditionalFormatting sqref="B4:B25">
    <cfRule type="cellIs" dxfId="72" priority="205" operator="lessThan">
      <formula>2006</formula>
    </cfRule>
    <cfRule type="cellIs" dxfId="71" priority="206" operator="greaterThan">
      <formula>2007</formula>
    </cfRule>
  </conditionalFormatting>
  <conditionalFormatting sqref="D4:D25 H4:H25 J4:J25 D29:D34 H29:H34 J29:J34 F4:F25 F29:F34">
    <cfRule type="cellIs" dxfId="70" priority="160" operator="equal">
      <formula>300</formula>
    </cfRule>
  </conditionalFormatting>
  <conditionalFormatting sqref="D39:D44 H39:H44 J39:J44 J49:J54 H49:H54 D49:D54 D59:D64 H59:H64 J59:J64 J69:J74 H69:H74 D69:D74 D79:D84 H79:H84 J79:J84">
    <cfRule type="cellIs" dxfId="69" priority="159" operator="equal">
      <formula>300</formula>
    </cfRule>
  </conditionalFormatting>
  <conditionalFormatting sqref="D89:D94 H89:H94 J89:J94 J99:J104 J109:J114 J119:J124 J129:J134 D99:D104 D109:D114 D119:D124 D129:D134 H129:H134 H119:H124 H109:H114 H99:H104">
    <cfRule type="cellIs" dxfId="68" priority="158" operator="equal">
      <formula>300</formula>
    </cfRule>
  </conditionalFormatting>
  <conditionalFormatting sqref="D139:D144 H139:H144 J139:J144 J149:J154 H149:H154 D149:D154 D159:D164 H159:H164 J159:J164 D169:D174 H169:H174 J169:J174 D179:D184 H179:H184 J179:J184">
    <cfRule type="cellIs" dxfId="67" priority="157" operator="equal">
      <formula>300</formula>
    </cfRule>
  </conditionalFormatting>
  <conditionalFormatting sqref="D189:D194 H189:H194 J189:J194 J199:J204 H199:H204 D199:D204 D209:D214 H209:H214 J209:J214 J219:J224 H219:H224 D219:D224 D229:D234 H229:H234 J229:J234">
    <cfRule type="cellIs" dxfId="66" priority="156" operator="equal">
      <formula>300</formula>
    </cfRule>
  </conditionalFormatting>
  <conditionalFormatting sqref="D189:D194 H189:H194 J189:J194 J199:J204 H199:H204 D199:D204 D209:D214 H209:H214 J209:J214 J219:J224 H219:H224 D219:D224 D229:D234 H229:H234 J229:J234 D239:D244 H239:H244 J239:J244">
    <cfRule type="cellIs" dxfId="65" priority="155" operator="equal">
      <formula>300</formula>
    </cfRule>
  </conditionalFormatting>
  <conditionalFormatting sqref="F39:F44">
    <cfRule type="cellIs" dxfId="64" priority="152" operator="equal">
      <formula>300</formula>
    </cfRule>
  </conditionalFormatting>
  <conditionalFormatting sqref="F49:F54">
    <cfRule type="cellIs" dxfId="63" priority="151" operator="equal">
      <formula>300</formula>
    </cfRule>
  </conditionalFormatting>
  <conditionalFormatting sqref="F59:F64">
    <cfRule type="cellIs" dxfId="62" priority="150" operator="equal">
      <formula>300</formula>
    </cfRule>
  </conditionalFormatting>
  <conditionalFormatting sqref="F69:F74">
    <cfRule type="cellIs" dxfId="61" priority="149" operator="equal">
      <formula>300</formula>
    </cfRule>
  </conditionalFormatting>
  <conditionalFormatting sqref="F79:F84">
    <cfRule type="cellIs" dxfId="60" priority="148" operator="equal">
      <formula>300</formula>
    </cfRule>
  </conditionalFormatting>
  <conditionalFormatting sqref="F89:F94">
    <cfRule type="cellIs" dxfId="59" priority="147" operator="equal">
      <formula>300</formula>
    </cfRule>
  </conditionalFormatting>
  <conditionalFormatting sqref="F99:F104">
    <cfRule type="cellIs" dxfId="58" priority="146" operator="equal">
      <formula>300</formula>
    </cfRule>
  </conditionalFormatting>
  <conditionalFormatting sqref="F109:F114">
    <cfRule type="cellIs" dxfId="57" priority="145" operator="equal">
      <formula>300</formula>
    </cfRule>
  </conditionalFormatting>
  <conditionalFormatting sqref="F119:F124">
    <cfRule type="cellIs" dxfId="56" priority="144" operator="equal">
      <formula>300</formula>
    </cfRule>
  </conditionalFormatting>
  <conditionalFormatting sqref="F129:F134">
    <cfRule type="cellIs" dxfId="55" priority="143" operator="equal">
      <formula>300</formula>
    </cfRule>
  </conditionalFormatting>
  <conditionalFormatting sqref="F139:F144">
    <cfRule type="cellIs" dxfId="54" priority="142" operator="equal">
      <formula>300</formula>
    </cfRule>
  </conditionalFormatting>
  <conditionalFormatting sqref="F149:F154">
    <cfRule type="cellIs" dxfId="53" priority="141" operator="equal">
      <formula>300</formula>
    </cfRule>
  </conditionalFormatting>
  <conditionalFormatting sqref="F159:F164">
    <cfRule type="cellIs" dxfId="52" priority="140" operator="equal">
      <formula>300</formula>
    </cfRule>
  </conditionalFormatting>
  <conditionalFormatting sqref="F169:F174">
    <cfRule type="cellIs" dxfId="51" priority="139" operator="equal">
      <formula>300</formula>
    </cfRule>
  </conditionalFormatting>
  <conditionalFormatting sqref="F179:F184">
    <cfRule type="cellIs" dxfId="50" priority="138" operator="equal">
      <formula>300</formula>
    </cfRule>
  </conditionalFormatting>
  <conditionalFormatting sqref="F189:F194">
    <cfRule type="cellIs" dxfId="49" priority="137" operator="equal">
      <formula>300</formula>
    </cfRule>
  </conditionalFormatting>
  <conditionalFormatting sqref="F199:F204">
    <cfRule type="cellIs" dxfId="48" priority="136" operator="equal">
      <formula>300</formula>
    </cfRule>
  </conditionalFormatting>
  <conditionalFormatting sqref="F209:F214">
    <cfRule type="cellIs" dxfId="47" priority="135" operator="equal">
      <formula>300</formula>
    </cfRule>
  </conditionalFormatting>
  <conditionalFormatting sqref="F219:F224">
    <cfRule type="cellIs" dxfId="46" priority="134" operator="equal">
      <formula>300</formula>
    </cfRule>
  </conditionalFormatting>
  <conditionalFormatting sqref="F229:F234">
    <cfRule type="cellIs" dxfId="45" priority="133" operator="equal">
      <formula>300</formula>
    </cfRule>
  </conditionalFormatting>
  <conditionalFormatting sqref="F239:F244">
    <cfRule type="cellIs" dxfId="44" priority="132" operator="equal">
      <formula>300</formula>
    </cfRule>
  </conditionalFormatting>
  <conditionalFormatting sqref="B29:B34">
    <cfRule type="cellIs" dxfId="43" priority="43" operator="lessThan">
      <formula>2006</formula>
    </cfRule>
    <cfRule type="cellIs" dxfId="42" priority="44" operator="greaterThan">
      <formula>2007</formula>
    </cfRule>
  </conditionalFormatting>
  <conditionalFormatting sqref="B39:B44">
    <cfRule type="cellIs" dxfId="41" priority="41" operator="lessThan">
      <formula>2006</formula>
    </cfRule>
    <cfRule type="cellIs" dxfId="40" priority="42" operator="greaterThan">
      <formula>2007</formula>
    </cfRule>
  </conditionalFormatting>
  <conditionalFormatting sqref="B49:B54">
    <cfRule type="cellIs" dxfId="39" priority="39" operator="lessThan">
      <formula>2006</formula>
    </cfRule>
    <cfRule type="cellIs" dxfId="38" priority="40" operator="greaterThan">
      <formula>2007</formula>
    </cfRule>
  </conditionalFormatting>
  <conditionalFormatting sqref="B59:B64">
    <cfRule type="cellIs" dxfId="37" priority="37" operator="lessThan">
      <formula>2006</formula>
    </cfRule>
    <cfRule type="cellIs" dxfId="36" priority="38" operator="greaterThan">
      <formula>2007</formula>
    </cfRule>
  </conditionalFormatting>
  <conditionalFormatting sqref="B69:B74">
    <cfRule type="cellIs" dxfId="35" priority="35" operator="lessThan">
      <formula>2006</formula>
    </cfRule>
    <cfRule type="cellIs" dxfId="34" priority="36" operator="greaterThan">
      <formula>2007</formula>
    </cfRule>
  </conditionalFormatting>
  <conditionalFormatting sqref="B79:B84">
    <cfRule type="cellIs" dxfId="33" priority="33" operator="lessThan">
      <formula>2006</formula>
    </cfRule>
    <cfRule type="cellIs" dxfId="32" priority="34" operator="greaterThan">
      <formula>2007</formula>
    </cfRule>
  </conditionalFormatting>
  <conditionalFormatting sqref="B89:B94">
    <cfRule type="cellIs" dxfId="31" priority="31" operator="lessThan">
      <formula>2006</formula>
    </cfRule>
    <cfRule type="cellIs" dxfId="30" priority="32" operator="greaterThan">
      <formula>2007</formula>
    </cfRule>
  </conditionalFormatting>
  <conditionalFormatting sqref="B99:B104">
    <cfRule type="cellIs" dxfId="29" priority="29" operator="lessThan">
      <formula>2006</formula>
    </cfRule>
    <cfRule type="cellIs" dxfId="28" priority="30" operator="greaterThan">
      <formula>2007</formula>
    </cfRule>
  </conditionalFormatting>
  <conditionalFormatting sqref="B109:B114">
    <cfRule type="cellIs" dxfId="27" priority="27" operator="lessThan">
      <formula>2006</formula>
    </cfRule>
    <cfRule type="cellIs" dxfId="26" priority="28" operator="greaterThan">
      <formula>2007</formula>
    </cfRule>
  </conditionalFormatting>
  <conditionalFormatting sqref="B119:B124">
    <cfRule type="cellIs" dxfId="25" priority="25" operator="lessThan">
      <formula>2006</formula>
    </cfRule>
    <cfRule type="cellIs" dxfId="24" priority="26" operator="greaterThan">
      <formula>2007</formula>
    </cfRule>
  </conditionalFormatting>
  <conditionalFormatting sqref="B129:B134">
    <cfRule type="cellIs" dxfId="23" priority="23" operator="lessThan">
      <formula>2006</formula>
    </cfRule>
    <cfRule type="cellIs" dxfId="22" priority="24" operator="greaterThan">
      <formula>2007</formula>
    </cfRule>
  </conditionalFormatting>
  <conditionalFormatting sqref="B139:B144">
    <cfRule type="cellIs" dxfId="21" priority="21" operator="lessThan">
      <formula>2006</formula>
    </cfRule>
    <cfRule type="cellIs" dxfId="20" priority="22" operator="greaterThan">
      <formula>2007</formula>
    </cfRule>
  </conditionalFormatting>
  <conditionalFormatting sqref="B149:B154">
    <cfRule type="cellIs" dxfId="19" priority="19" operator="lessThan">
      <formula>2006</formula>
    </cfRule>
    <cfRule type="cellIs" dxfId="18" priority="20" operator="greaterThan">
      <formula>2007</formula>
    </cfRule>
  </conditionalFormatting>
  <conditionalFormatting sqref="B159:B164">
    <cfRule type="cellIs" dxfId="17" priority="17" operator="lessThan">
      <formula>2006</formula>
    </cfRule>
    <cfRule type="cellIs" dxfId="16" priority="18" operator="greaterThan">
      <formula>2007</formula>
    </cfRule>
  </conditionalFormatting>
  <conditionalFormatting sqref="B169:B174">
    <cfRule type="cellIs" dxfId="15" priority="15" operator="lessThan">
      <formula>2006</formula>
    </cfRule>
    <cfRule type="cellIs" dxfId="14" priority="16" operator="greaterThan">
      <formula>2007</formula>
    </cfRule>
  </conditionalFormatting>
  <conditionalFormatting sqref="B179:B184">
    <cfRule type="cellIs" dxfId="13" priority="13" operator="lessThan">
      <formula>2006</formula>
    </cfRule>
    <cfRule type="cellIs" dxfId="12" priority="14" operator="greaterThan">
      <formula>2007</formula>
    </cfRule>
  </conditionalFormatting>
  <conditionalFormatting sqref="B189:B194">
    <cfRule type="cellIs" dxfId="11" priority="11" operator="lessThan">
      <formula>2006</formula>
    </cfRule>
    <cfRule type="cellIs" dxfId="10" priority="12" operator="greaterThan">
      <formula>2007</formula>
    </cfRule>
  </conditionalFormatting>
  <conditionalFormatting sqref="B199:B204">
    <cfRule type="cellIs" dxfId="9" priority="9" operator="lessThan">
      <formula>2006</formula>
    </cfRule>
    <cfRule type="cellIs" dxfId="8" priority="10" operator="greaterThan">
      <formula>2007</formula>
    </cfRule>
  </conditionalFormatting>
  <conditionalFormatting sqref="B209:B214">
    <cfRule type="cellIs" dxfId="7" priority="7" operator="lessThan">
      <formula>2006</formula>
    </cfRule>
    <cfRule type="cellIs" dxfId="6" priority="8" operator="greaterThan">
      <formula>2007</formula>
    </cfRule>
  </conditionalFormatting>
  <conditionalFormatting sqref="B219:B224">
    <cfRule type="cellIs" dxfId="5" priority="5" operator="lessThan">
      <formula>2006</formula>
    </cfRule>
    <cfRule type="cellIs" dxfId="4" priority="6" operator="greaterThan">
      <formula>2007</formula>
    </cfRule>
  </conditionalFormatting>
  <conditionalFormatting sqref="B229:B234">
    <cfRule type="cellIs" dxfId="3" priority="3" operator="lessThan">
      <formula>2006</formula>
    </cfRule>
    <cfRule type="cellIs" dxfId="2" priority="4" operator="greaterThan">
      <formula>2007</formula>
    </cfRule>
  </conditionalFormatting>
  <conditionalFormatting sqref="B239:B244">
    <cfRule type="cellIs" dxfId="1" priority="1" operator="lessThan">
      <formula>2006</formula>
    </cfRule>
    <cfRule type="cellIs" dxfId="0" priority="2" operator="greaterThan">
      <formula>2007</formula>
    </cfRule>
  </conditionalFormatting>
  <pageMargins left="0.7" right="0.7" top="0.75" bottom="0.75" header="0.3" footer="0.3"/>
  <pageSetup paperSize="9" scale="61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S161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8554687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6.140625" bestFit="1" customWidth="1"/>
    <col min="11" max="11" width="3.5703125" customWidth="1"/>
    <col min="12" max="12" width="7.140625" customWidth="1"/>
    <col min="13" max="13" width="9.140625" hidden="1" customWidth="1"/>
    <col min="14" max="14" width="37.28515625" customWidth="1"/>
  </cols>
  <sheetData>
    <row r="1" spans="1:19" ht="15.75" x14ac:dyDescent="0.25">
      <c r="A1" s="135" t="s">
        <v>180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9" ht="15.75" thickBot="1" x14ac:dyDescent="0.3">
      <c r="A2" s="71" t="s">
        <v>178</v>
      </c>
      <c r="B2" s="71" t="s">
        <v>0</v>
      </c>
      <c r="C2" s="71" t="s">
        <v>175</v>
      </c>
      <c r="D2" s="71" t="s">
        <v>2</v>
      </c>
      <c r="E2" s="71" t="s">
        <v>173</v>
      </c>
      <c r="F2" s="71" t="s">
        <v>176</v>
      </c>
      <c r="G2" s="71" t="s">
        <v>173</v>
      </c>
      <c r="H2" s="71" t="s">
        <v>177</v>
      </c>
      <c r="I2" s="71" t="s">
        <v>173</v>
      </c>
      <c r="J2" s="71" t="s">
        <v>169</v>
      </c>
      <c r="K2" s="71" t="s">
        <v>173</v>
      </c>
      <c r="L2" s="71" t="s">
        <v>174</v>
      </c>
      <c r="M2" s="71"/>
      <c r="N2" s="71" t="s">
        <v>5</v>
      </c>
    </row>
    <row r="3" spans="1:19" x14ac:dyDescent="0.25">
      <c r="A3" s="72" t="s">
        <v>15</v>
      </c>
      <c r="B3" s="73" t="str">
        <f>Be!A7</f>
        <v>Csernus Péter</v>
      </c>
      <c r="C3" s="74">
        <f>Be!B7</f>
        <v>2006</v>
      </c>
      <c r="D3" s="75">
        <f>Be!C7</f>
        <v>7.7</v>
      </c>
      <c r="E3" s="76">
        <f>Be!D7</f>
        <v>224</v>
      </c>
      <c r="F3" s="75">
        <f>Be!E7</f>
        <v>5.3</v>
      </c>
      <c r="G3" s="76">
        <f>Be!F7</f>
        <v>165</v>
      </c>
      <c r="H3" s="75">
        <f>Be!G7</f>
        <v>47.51</v>
      </c>
      <c r="I3" s="76">
        <f>Be!H7</f>
        <v>128</v>
      </c>
      <c r="J3" s="77">
        <f>Be!I7</f>
        <v>1.1203703703703703E-3</v>
      </c>
      <c r="K3" s="76">
        <f>Be!J7</f>
        <v>216</v>
      </c>
      <c r="L3" s="78">
        <f>Be!K7</f>
        <v>733</v>
      </c>
      <c r="M3" s="79"/>
      <c r="N3" s="108" t="str">
        <f>Be!M7</f>
        <v>Váci Karolina Katolikus Általános Iskola</v>
      </c>
    </row>
    <row r="4" spans="1:19" x14ac:dyDescent="0.25">
      <c r="A4" s="80" t="s">
        <v>16</v>
      </c>
      <c r="B4" s="81" t="str">
        <f>Be!A5</f>
        <v>Szűcs Tamás</v>
      </c>
      <c r="C4" s="82">
        <f>Be!B5</f>
        <v>2006</v>
      </c>
      <c r="D4" s="83">
        <f>Be!C5</f>
        <v>8.1</v>
      </c>
      <c r="E4" s="84">
        <f>Be!D5</f>
        <v>203</v>
      </c>
      <c r="F4" s="83">
        <f>Be!E5</f>
        <v>4.95</v>
      </c>
      <c r="G4" s="84">
        <f>Be!F5</f>
        <v>146</v>
      </c>
      <c r="H4" s="83">
        <f>Be!G5</f>
        <v>45.95</v>
      </c>
      <c r="I4" s="84">
        <f>Be!H5</f>
        <v>123</v>
      </c>
      <c r="J4" s="85">
        <f>Be!I5</f>
        <v>1.2430555555555556E-3</v>
      </c>
      <c r="K4" s="84">
        <f>Be!J5</f>
        <v>178</v>
      </c>
      <c r="L4" s="86">
        <f>Be!K5</f>
        <v>650</v>
      </c>
      <c r="M4" s="87"/>
      <c r="N4" s="88" t="str">
        <f>Be!M5</f>
        <v>Dunakeszi Fazekas Mihály Német Nyelvoktató Nemzetiségi Általános Iskola</v>
      </c>
    </row>
    <row r="5" spans="1:19" x14ac:dyDescent="0.25">
      <c r="A5" s="89" t="s">
        <v>17</v>
      </c>
      <c r="B5" s="81" t="str">
        <f>Be!A109</f>
        <v>Godena Gábor</v>
      </c>
      <c r="C5" s="82">
        <f>Be!B109</f>
        <v>2006</v>
      </c>
      <c r="D5" s="83">
        <f>Be!C109</f>
        <v>8.1</v>
      </c>
      <c r="E5" s="84">
        <f>Be!D109</f>
        <v>203</v>
      </c>
      <c r="F5" s="83">
        <f>Be!E109</f>
        <v>5.04</v>
      </c>
      <c r="G5" s="84">
        <f>Be!F109</f>
        <v>150</v>
      </c>
      <c r="H5" s="83">
        <f>Be!G109</f>
        <v>45.46</v>
      </c>
      <c r="I5" s="84">
        <f>Be!H109</f>
        <v>121</v>
      </c>
      <c r="J5" s="85">
        <f>Be!I109</f>
        <v>1.2928240740740741E-3</v>
      </c>
      <c r="K5" s="84">
        <f>Be!J109</f>
        <v>164</v>
      </c>
      <c r="L5" s="86">
        <f>Be!K109</f>
        <v>638</v>
      </c>
      <c r="M5" s="87"/>
      <c r="N5" s="88" t="str">
        <f>Be!A107</f>
        <v>Százhalombattai 1. Számú Általános Iskola</v>
      </c>
    </row>
    <row r="6" spans="1:19" x14ac:dyDescent="0.25">
      <c r="A6" s="80" t="s">
        <v>18</v>
      </c>
      <c r="B6" s="81" t="str">
        <f>Be!A62</f>
        <v>Mester Bulcsú</v>
      </c>
      <c r="C6" s="82">
        <f>Be!B62</f>
        <v>2006</v>
      </c>
      <c r="D6" s="83">
        <f>Be!C62</f>
        <v>8.1999999999999993</v>
      </c>
      <c r="E6" s="84">
        <f>Be!D62</f>
        <v>198</v>
      </c>
      <c r="F6" s="83">
        <f>Be!E62</f>
        <v>4.38</v>
      </c>
      <c r="G6" s="84">
        <f>Be!F62</f>
        <v>117</v>
      </c>
      <c r="H6" s="83">
        <f>Be!G62</f>
        <v>50</v>
      </c>
      <c r="I6" s="84">
        <f>Be!H62</f>
        <v>136</v>
      </c>
      <c r="J6" s="85">
        <f>Be!I62</f>
        <v>1.3414351851851851E-3</v>
      </c>
      <c r="K6" s="84">
        <f>Be!J62</f>
        <v>149</v>
      </c>
      <c r="L6" s="86">
        <f>Be!K62</f>
        <v>600</v>
      </c>
      <c r="M6" s="87"/>
      <c r="N6" s="88" t="str">
        <f>Be!A57</f>
        <v>Váci Radnóti Miklós Általános Iskola</v>
      </c>
      <c r="S6" s="38"/>
    </row>
    <row r="7" spans="1:19" x14ac:dyDescent="0.25">
      <c r="A7" s="89" t="s">
        <v>19</v>
      </c>
      <c r="B7" s="81" t="str">
        <f>Be!A89</f>
        <v>Fekete Marcell</v>
      </c>
      <c r="C7" s="82">
        <f>Be!B89</f>
        <v>2006</v>
      </c>
      <c r="D7" s="83">
        <f>Be!C89</f>
        <v>8.1999999999999993</v>
      </c>
      <c r="E7" s="84">
        <f>Be!D89</f>
        <v>198</v>
      </c>
      <c r="F7" s="83">
        <f>Be!E89</f>
        <v>4.4000000000000004</v>
      </c>
      <c r="G7" s="84">
        <f>Be!F89</f>
        <v>118</v>
      </c>
      <c r="H7" s="83">
        <f>Be!G89</f>
        <v>38.17</v>
      </c>
      <c r="I7" s="84">
        <f>Be!H89</f>
        <v>97</v>
      </c>
      <c r="J7" s="85">
        <f>Be!I89</f>
        <v>1.2175925925925926E-3</v>
      </c>
      <c r="K7" s="84">
        <f>Be!J89</f>
        <v>186</v>
      </c>
      <c r="L7" s="86">
        <f>Be!K89</f>
        <v>599</v>
      </c>
      <c r="M7" s="87"/>
      <c r="N7" s="88" t="str">
        <f>Be!A87</f>
        <v>Csömör, Mátyás Király Általános Iskola</v>
      </c>
      <c r="S7" s="38"/>
    </row>
    <row r="8" spans="1:19" x14ac:dyDescent="0.25">
      <c r="A8" s="80" t="s">
        <v>20</v>
      </c>
      <c r="B8" s="81" t="str">
        <f>Be!A74</f>
        <v>Tóth Ármin</v>
      </c>
      <c r="C8" s="82">
        <f>Be!B74</f>
        <v>2006</v>
      </c>
      <c r="D8" s="83">
        <f>Be!C74</f>
        <v>8.8000000000000007</v>
      </c>
      <c r="E8" s="84">
        <f>Be!D74</f>
        <v>170</v>
      </c>
      <c r="F8" s="83">
        <f>Be!E74</f>
        <v>4.5999999999999996</v>
      </c>
      <c r="G8" s="84">
        <f>Be!F74</f>
        <v>128</v>
      </c>
      <c r="H8" s="83">
        <f>Be!G74</f>
        <v>46.26</v>
      </c>
      <c r="I8" s="84">
        <f>Be!H74</f>
        <v>124</v>
      </c>
      <c r="J8" s="85">
        <f>Be!I74</f>
        <v>1.2662037037037036E-3</v>
      </c>
      <c r="K8" s="84">
        <f>Be!J74</f>
        <v>171</v>
      </c>
      <c r="L8" s="86">
        <f>Be!K74</f>
        <v>593</v>
      </c>
      <c r="M8" s="87"/>
      <c r="N8" s="88" t="str">
        <f>Be!A67</f>
        <v>Gödöllő, Hajos Alfréd Általános Iskola</v>
      </c>
    </row>
    <row r="9" spans="1:19" x14ac:dyDescent="0.25">
      <c r="A9" s="89" t="s">
        <v>21</v>
      </c>
      <c r="B9" s="81" t="str">
        <f>Be!A79</f>
        <v>Budai István Miklós</v>
      </c>
      <c r="C9" s="82">
        <f>Be!B79</f>
        <v>2006</v>
      </c>
      <c r="D9" s="83">
        <f>Be!C79</f>
        <v>8.4</v>
      </c>
      <c r="E9" s="84">
        <f>Be!D79</f>
        <v>189</v>
      </c>
      <c r="F9" s="83">
        <f>Be!E79</f>
        <v>4.4000000000000004</v>
      </c>
      <c r="G9" s="84">
        <f>Be!F79</f>
        <v>118</v>
      </c>
      <c r="H9" s="83">
        <f>Be!G79</f>
        <v>44.39</v>
      </c>
      <c r="I9" s="84">
        <f>Be!H79</f>
        <v>117</v>
      </c>
      <c r="J9" s="85">
        <f>Be!I79</f>
        <v>1.2754629629629628E-3</v>
      </c>
      <c r="K9" s="84">
        <f>Be!J79</f>
        <v>169</v>
      </c>
      <c r="L9" s="86">
        <f>Be!K79</f>
        <v>593</v>
      </c>
      <c r="M9" s="87"/>
      <c r="N9" s="88" t="str">
        <f>Be!A77</f>
        <v>Dunavarsányi Árpád Fejedelem Általános Iskola</v>
      </c>
    </row>
    <row r="10" spans="1:19" x14ac:dyDescent="0.25">
      <c r="A10" s="80" t="s">
        <v>22</v>
      </c>
      <c r="B10" s="81" t="str">
        <f>Be!A29</f>
        <v>Fernengel Ákos</v>
      </c>
      <c r="C10" s="82">
        <f>Be!B29</f>
        <v>2007</v>
      </c>
      <c r="D10" s="83">
        <f>Be!C29</f>
        <v>8.3000000000000007</v>
      </c>
      <c r="E10" s="84">
        <f>Be!D29</f>
        <v>193</v>
      </c>
      <c r="F10" s="83">
        <f>Be!E29</f>
        <v>4.3600000000000003</v>
      </c>
      <c r="G10" s="84">
        <f>Be!F29</f>
        <v>116</v>
      </c>
      <c r="H10" s="83">
        <f>Be!G29</f>
        <v>35</v>
      </c>
      <c r="I10" s="84">
        <f>Be!H29</f>
        <v>88</v>
      </c>
      <c r="J10" s="85">
        <f>Be!I29</f>
        <v>1.2025462962962964E-3</v>
      </c>
      <c r="K10" s="84">
        <f>Be!J29</f>
        <v>190</v>
      </c>
      <c r="L10" s="86">
        <f>Be!K29</f>
        <v>587</v>
      </c>
      <c r="M10" s="87"/>
      <c r="N10" s="88" t="str">
        <f>Be!A27</f>
        <v>Törökbálint Bálint Márton Általános Iskola</v>
      </c>
    </row>
    <row r="11" spans="1:19" x14ac:dyDescent="0.25">
      <c r="A11" s="89" t="s">
        <v>23</v>
      </c>
      <c r="B11" s="81" t="str">
        <f>Be!A30</f>
        <v>Losonczy István</v>
      </c>
      <c r="C11" s="82">
        <f>Be!B30</f>
        <v>2006</v>
      </c>
      <c r="D11" s="83">
        <f>Be!C30</f>
        <v>8.3000000000000007</v>
      </c>
      <c r="E11" s="84">
        <f>Be!D30</f>
        <v>193</v>
      </c>
      <c r="F11" s="83">
        <f>Be!E30</f>
        <v>4.17</v>
      </c>
      <c r="G11" s="84">
        <f>Be!F30</f>
        <v>106</v>
      </c>
      <c r="H11" s="83">
        <f>Be!G30</f>
        <v>35.46</v>
      </c>
      <c r="I11" s="84">
        <f>Be!H30</f>
        <v>89</v>
      </c>
      <c r="J11" s="85">
        <f>Be!I30</f>
        <v>1.1712962962962964E-3</v>
      </c>
      <c r="K11" s="84">
        <f>Be!J30</f>
        <v>199</v>
      </c>
      <c r="L11" s="86">
        <f>Be!K30</f>
        <v>587</v>
      </c>
      <c r="M11" s="87"/>
      <c r="N11" s="88" t="str">
        <f>Be!A27</f>
        <v>Törökbálint Bálint Márton Általános Iskola</v>
      </c>
    </row>
    <row r="12" spans="1:19" x14ac:dyDescent="0.25">
      <c r="A12" s="80" t="s">
        <v>24</v>
      </c>
      <c r="B12" s="81" t="str">
        <f>Be!A6</f>
        <v>Fömötör Balázs</v>
      </c>
      <c r="C12" s="82">
        <f>Be!B6</f>
        <v>2006</v>
      </c>
      <c r="D12" s="83">
        <f>Be!C6</f>
        <v>8.3000000000000007</v>
      </c>
      <c r="E12" s="84">
        <f>Be!D6</f>
        <v>193</v>
      </c>
      <c r="F12" s="83">
        <f>Be!E6</f>
        <v>4.67</v>
      </c>
      <c r="G12" s="84">
        <f>Be!F6</f>
        <v>131</v>
      </c>
      <c r="H12" s="83">
        <f>Be!G6</f>
        <v>44.94</v>
      </c>
      <c r="I12" s="84">
        <f>Be!H6</f>
        <v>119</v>
      </c>
      <c r="J12" s="85">
        <f>Be!I6</f>
        <v>1.3657407407407409E-3</v>
      </c>
      <c r="K12" s="84">
        <f>Be!J6</f>
        <v>143</v>
      </c>
      <c r="L12" s="86">
        <f>Be!K6</f>
        <v>586</v>
      </c>
      <c r="M12" s="87"/>
      <c r="N12" s="88" t="str">
        <f>Be!M6</f>
        <v>Cegléd Szent KeresztKatolikus  Általános Iskola</v>
      </c>
    </row>
    <row r="13" spans="1:19" x14ac:dyDescent="0.25">
      <c r="A13" s="89" t="s">
        <v>25</v>
      </c>
      <c r="B13" s="81" t="str">
        <f>Be!A60</f>
        <v>Genzelmann Erik</v>
      </c>
      <c r="C13" s="82">
        <f>Be!B60</f>
        <v>2006</v>
      </c>
      <c r="D13" s="83">
        <f>Be!C60</f>
        <v>8.6</v>
      </c>
      <c r="E13" s="84">
        <f>Be!D60</f>
        <v>179</v>
      </c>
      <c r="F13" s="83">
        <f>Be!E60</f>
        <v>4.87</v>
      </c>
      <c r="G13" s="84">
        <f>Be!F60</f>
        <v>142</v>
      </c>
      <c r="H13" s="83">
        <f>Be!G60</f>
        <v>38.42</v>
      </c>
      <c r="I13" s="84">
        <f>Be!H60</f>
        <v>98</v>
      </c>
      <c r="J13" s="85">
        <f>Be!I60</f>
        <v>1.2893518518518519E-3</v>
      </c>
      <c r="K13" s="84">
        <f>Be!J60</f>
        <v>165</v>
      </c>
      <c r="L13" s="86">
        <f>Be!K60</f>
        <v>584</v>
      </c>
      <c r="M13" s="87"/>
      <c r="N13" s="88" t="str">
        <f>Be!A57</f>
        <v>Váci Radnóti Miklós Általános Iskola</v>
      </c>
    </row>
    <row r="14" spans="1:19" x14ac:dyDescent="0.25">
      <c r="A14" s="80" t="s">
        <v>26</v>
      </c>
      <c r="B14" s="81" t="str">
        <f>Be!A63</f>
        <v>Osgyán Ákos</v>
      </c>
      <c r="C14" s="82">
        <f>Be!B63</f>
        <v>2006</v>
      </c>
      <c r="D14" s="83">
        <f>Be!C63</f>
        <v>8</v>
      </c>
      <c r="E14" s="84">
        <f>Be!D63</f>
        <v>208</v>
      </c>
      <c r="F14" s="83">
        <f>Be!E63</f>
        <v>4.6100000000000003</v>
      </c>
      <c r="G14" s="84">
        <f>Be!F63</f>
        <v>128</v>
      </c>
      <c r="H14" s="83">
        <f>Be!G63</f>
        <v>32.31</v>
      </c>
      <c r="I14" s="84">
        <f>Be!H63</f>
        <v>80</v>
      </c>
      <c r="J14" s="85">
        <f>Be!I63</f>
        <v>1.2847222222222223E-3</v>
      </c>
      <c r="K14" s="84">
        <f>Be!J63</f>
        <v>166</v>
      </c>
      <c r="L14" s="86">
        <f>Be!K63</f>
        <v>582</v>
      </c>
      <c r="M14" s="87"/>
      <c r="N14" s="88" t="str">
        <f>Be!A57</f>
        <v>Váci Radnóti Miklós Általános Iskola</v>
      </c>
    </row>
    <row r="15" spans="1:19" x14ac:dyDescent="0.25">
      <c r="A15" s="89" t="s">
        <v>27</v>
      </c>
      <c r="B15" s="81" t="str">
        <f>Be!A144</f>
        <v>Tóth Dániel</v>
      </c>
      <c r="C15" s="82">
        <f>Be!B144</f>
        <v>2006</v>
      </c>
      <c r="D15" s="83">
        <f>Be!C144</f>
        <v>8.4</v>
      </c>
      <c r="E15" s="84">
        <f>Be!D144</f>
        <v>189</v>
      </c>
      <c r="F15" s="83">
        <f>Be!E144</f>
        <v>4.32</v>
      </c>
      <c r="G15" s="84">
        <f>Be!F144</f>
        <v>114</v>
      </c>
      <c r="H15" s="83">
        <f>Be!G144</f>
        <v>47.73</v>
      </c>
      <c r="I15" s="84">
        <f>Be!H144</f>
        <v>128</v>
      </c>
      <c r="J15" s="85">
        <f>Be!I144</f>
        <v>1.3981481481481481E-3</v>
      </c>
      <c r="K15" s="84">
        <f>Be!J144</f>
        <v>135</v>
      </c>
      <c r="L15" s="86">
        <f>Be!K144</f>
        <v>566</v>
      </c>
      <c r="M15" s="87"/>
      <c r="N15" s="88" t="str">
        <f>Be!A137</f>
        <v>Ceglédi Református Általános Iskola</v>
      </c>
    </row>
    <row r="16" spans="1:19" x14ac:dyDescent="0.25">
      <c r="A16" s="80" t="s">
        <v>28</v>
      </c>
      <c r="B16" s="81" t="str">
        <f>Be!A8</f>
        <v>Farkas Róbert</v>
      </c>
      <c r="C16" s="82">
        <f>Be!B8</f>
        <v>2006</v>
      </c>
      <c r="D16" s="83">
        <f>Be!C8</f>
        <v>8.1999999999999993</v>
      </c>
      <c r="E16" s="84">
        <f>Be!D8</f>
        <v>198</v>
      </c>
      <c r="F16" s="83">
        <f>Be!E8</f>
        <v>4.5</v>
      </c>
      <c r="G16" s="84">
        <f>Be!F8</f>
        <v>123</v>
      </c>
      <c r="H16" s="83">
        <f>Be!G8</f>
        <v>47.03</v>
      </c>
      <c r="I16" s="84">
        <f>Be!H8</f>
        <v>126</v>
      </c>
      <c r="J16" s="85">
        <f>Be!I8</f>
        <v>1.4652777777777778E-3</v>
      </c>
      <c r="K16" s="84">
        <f>Be!J8</f>
        <v>117</v>
      </c>
      <c r="L16" s="86">
        <f>Be!K8</f>
        <v>564</v>
      </c>
      <c r="M16" s="87"/>
      <c r="N16" s="88" t="str">
        <f>Be!M8</f>
        <v>Dabasi Kossuth Lajos Általános Iskola</v>
      </c>
    </row>
    <row r="17" spans="1:14" x14ac:dyDescent="0.25">
      <c r="A17" s="89" t="s">
        <v>29</v>
      </c>
      <c r="B17" s="81" t="str">
        <f>Be!A64</f>
        <v>Süle Bernát</v>
      </c>
      <c r="C17" s="82">
        <f>Be!B64</f>
        <v>2006</v>
      </c>
      <c r="D17" s="83">
        <f>Be!C64</f>
        <v>8.3000000000000007</v>
      </c>
      <c r="E17" s="84">
        <f>Be!D64</f>
        <v>193</v>
      </c>
      <c r="F17" s="83">
        <f>Be!E64</f>
        <v>4.38</v>
      </c>
      <c r="G17" s="84">
        <f>Be!F64</f>
        <v>117</v>
      </c>
      <c r="H17" s="83">
        <f>Be!G64</f>
        <v>37.42</v>
      </c>
      <c r="I17" s="84">
        <f>Be!H64</f>
        <v>95</v>
      </c>
      <c r="J17" s="85">
        <f>Be!I64</f>
        <v>1.3263888888888891E-3</v>
      </c>
      <c r="K17" s="84">
        <f>Be!J64</f>
        <v>154</v>
      </c>
      <c r="L17" s="86">
        <f>Be!K64</f>
        <v>559</v>
      </c>
      <c r="M17" s="87"/>
      <c r="N17" s="88" t="str">
        <f>Be!A57</f>
        <v>Váci Radnóti Miklós Általános Iskola</v>
      </c>
    </row>
    <row r="18" spans="1:14" x14ac:dyDescent="0.25">
      <c r="A18" s="80" t="s">
        <v>30</v>
      </c>
      <c r="B18" s="81" t="str">
        <f>Be!A129</f>
        <v>Kindla Ákos</v>
      </c>
      <c r="C18" s="82">
        <f>Be!B129</f>
        <v>2006</v>
      </c>
      <c r="D18" s="83">
        <f>Be!C129</f>
        <v>8.6</v>
      </c>
      <c r="E18" s="84">
        <f>Be!D129</f>
        <v>179</v>
      </c>
      <c r="F18" s="83">
        <f>Be!E129</f>
        <v>3.77</v>
      </c>
      <c r="G18" s="84">
        <f>Be!F129</f>
        <v>87</v>
      </c>
      <c r="H18" s="83">
        <f>Be!G129</f>
        <v>48.01</v>
      </c>
      <c r="I18" s="84">
        <f>Be!H129</f>
        <v>129</v>
      </c>
      <c r="J18" s="85">
        <f>Be!I129</f>
        <v>1.2974537037037037E-3</v>
      </c>
      <c r="K18" s="84">
        <f>Be!J129</f>
        <v>162</v>
      </c>
      <c r="L18" s="86">
        <f>Be!K129</f>
        <v>557</v>
      </c>
      <c r="M18" s="87"/>
      <c r="N18" s="88" t="str">
        <f>Be!A127</f>
        <v>Gyömrői Fekete István Általános Iskola</v>
      </c>
    </row>
    <row r="19" spans="1:14" x14ac:dyDescent="0.25">
      <c r="A19" s="89" t="s">
        <v>31</v>
      </c>
      <c r="B19" s="81" t="str">
        <f>Be!A82</f>
        <v>Pálúr Máté Attila</v>
      </c>
      <c r="C19" s="82">
        <f>Be!B82</f>
        <v>2007</v>
      </c>
      <c r="D19" s="83">
        <f>Be!C82</f>
        <v>8.6999999999999993</v>
      </c>
      <c r="E19" s="84">
        <f>Be!D82</f>
        <v>175</v>
      </c>
      <c r="F19" s="83">
        <f>Be!E82</f>
        <v>3.9</v>
      </c>
      <c r="G19" s="84">
        <f>Be!F82</f>
        <v>93</v>
      </c>
      <c r="H19" s="83">
        <f>Be!G82</f>
        <v>52.64</v>
      </c>
      <c r="I19" s="84">
        <f>Be!H82</f>
        <v>145</v>
      </c>
      <c r="J19" s="85">
        <f>Be!I82</f>
        <v>1.3750000000000001E-3</v>
      </c>
      <c r="K19" s="84">
        <f>Be!J82</f>
        <v>141</v>
      </c>
      <c r="L19" s="86">
        <f>Be!K82</f>
        <v>554</v>
      </c>
      <c r="M19" s="87"/>
      <c r="N19" s="88" t="str">
        <f>Be!A77</f>
        <v>Dunavarsányi Árpád Fejedelem Általános Iskola</v>
      </c>
    </row>
    <row r="20" spans="1:14" x14ac:dyDescent="0.25">
      <c r="A20" s="80" t="s">
        <v>32</v>
      </c>
      <c r="B20" s="81" t="str">
        <f>Be!A119</f>
        <v>Gerzsényi Előd</v>
      </c>
      <c r="C20" s="82">
        <f>Be!B119</f>
        <v>2006</v>
      </c>
      <c r="D20" s="83">
        <f>Be!C119</f>
        <v>8.4</v>
      </c>
      <c r="E20" s="84">
        <f>Be!D119</f>
        <v>189</v>
      </c>
      <c r="F20" s="83">
        <f>Be!E119</f>
        <v>4.22</v>
      </c>
      <c r="G20" s="84">
        <f>Be!F119</f>
        <v>108</v>
      </c>
      <c r="H20" s="83">
        <f>Be!G119</f>
        <v>34.1</v>
      </c>
      <c r="I20" s="84">
        <f>Be!H119</f>
        <v>85</v>
      </c>
      <c r="J20" s="85">
        <f>Be!I119</f>
        <v>1.3171296296296297E-3</v>
      </c>
      <c r="K20" s="84">
        <f>Be!J119</f>
        <v>157</v>
      </c>
      <c r="L20" s="86">
        <f>Be!K119</f>
        <v>539</v>
      </c>
      <c r="M20" s="87"/>
      <c r="N20" s="88" t="str">
        <f>Be!A117</f>
        <v>Dunakeszi Radnóti Miklós Gimnázium</v>
      </c>
    </row>
    <row r="21" spans="1:14" x14ac:dyDescent="0.25">
      <c r="A21" s="89" t="s">
        <v>33</v>
      </c>
      <c r="B21" s="81" t="str">
        <f>Be!A71</f>
        <v>Kuti Donát</v>
      </c>
      <c r="C21" s="82">
        <f>Be!B71</f>
        <v>2006</v>
      </c>
      <c r="D21" s="83">
        <f>Be!C71</f>
        <v>8.5</v>
      </c>
      <c r="E21" s="84">
        <f>Be!D71</f>
        <v>184</v>
      </c>
      <c r="F21" s="83">
        <f>Be!E71</f>
        <v>4.1500000000000004</v>
      </c>
      <c r="G21" s="84">
        <f>Be!F71</f>
        <v>105</v>
      </c>
      <c r="H21" s="83">
        <f>Be!G71</f>
        <v>34.86</v>
      </c>
      <c r="I21" s="84">
        <f>Be!H71</f>
        <v>87</v>
      </c>
      <c r="J21" s="85">
        <f>Be!I71</f>
        <v>1.3125000000000001E-3</v>
      </c>
      <c r="K21" s="84">
        <f>Be!J71</f>
        <v>158</v>
      </c>
      <c r="L21" s="86">
        <f>Be!K71</f>
        <v>534</v>
      </c>
      <c r="M21" s="87"/>
      <c r="N21" s="88" t="str">
        <f>Be!A67</f>
        <v>Gödöllő, Hajos Alfréd Általános Iskola</v>
      </c>
    </row>
    <row r="22" spans="1:14" x14ac:dyDescent="0.25">
      <c r="A22" s="80" t="s">
        <v>34</v>
      </c>
      <c r="B22" s="81" t="str">
        <f>Be!A31</f>
        <v>Sulyok Gergely</v>
      </c>
      <c r="C22" s="82">
        <f>Be!B31</f>
        <v>2007</v>
      </c>
      <c r="D22" s="83">
        <f>Be!C31</f>
        <v>8.6</v>
      </c>
      <c r="E22" s="84">
        <f>Be!D31</f>
        <v>179</v>
      </c>
      <c r="F22" s="83">
        <f>Be!E31</f>
        <v>4.0999999999999996</v>
      </c>
      <c r="G22" s="84">
        <f>Be!F31</f>
        <v>102</v>
      </c>
      <c r="H22" s="83">
        <f>Be!G31</f>
        <v>40.340000000000003</v>
      </c>
      <c r="I22" s="84">
        <f>Be!H31</f>
        <v>104</v>
      </c>
      <c r="J22" s="85">
        <f>Be!I31</f>
        <v>1.3657407407407409E-3</v>
      </c>
      <c r="K22" s="84">
        <f>Be!J31</f>
        <v>143</v>
      </c>
      <c r="L22" s="86">
        <f>Be!K31</f>
        <v>528</v>
      </c>
      <c r="M22" s="87"/>
      <c r="N22" s="88" t="str">
        <f>Be!A27</f>
        <v>Törökbálint Bálint Márton Általános Iskola</v>
      </c>
    </row>
    <row r="23" spans="1:14" x14ac:dyDescent="0.25">
      <c r="A23" s="89" t="s">
        <v>35</v>
      </c>
      <c r="B23" s="81" t="str">
        <f>Be!A91</f>
        <v>Horváth Bence</v>
      </c>
      <c r="C23" s="82">
        <f>Be!B91</f>
        <v>2006</v>
      </c>
      <c r="D23" s="83">
        <f>Be!C91</f>
        <v>8.6</v>
      </c>
      <c r="E23" s="84">
        <f>Be!D91</f>
        <v>179</v>
      </c>
      <c r="F23" s="83">
        <f>Be!E91</f>
        <v>4.42</v>
      </c>
      <c r="G23" s="84">
        <f>Be!F91</f>
        <v>119</v>
      </c>
      <c r="H23" s="83">
        <f>Be!G91</f>
        <v>36.15</v>
      </c>
      <c r="I23" s="84">
        <f>Be!H91</f>
        <v>91</v>
      </c>
      <c r="J23" s="85">
        <f>Be!I91</f>
        <v>1.3842592592592593E-3</v>
      </c>
      <c r="K23" s="84">
        <f>Be!J91</f>
        <v>138</v>
      </c>
      <c r="L23" s="86">
        <f>Be!K91</f>
        <v>527</v>
      </c>
      <c r="M23" s="87"/>
      <c r="N23" s="88" t="str">
        <f>Be!A87</f>
        <v>Csömör, Mátyás Király Általános Iskola</v>
      </c>
    </row>
    <row r="24" spans="1:14" x14ac:dyDescent="0.25">
      <c r="A24" s="80" t="s">
        <v>36</v>
      </c>
      <c r="B24" s="81" t="str">
        <f>Be!A70</f>
        <v>Borbély Bálint</v>
      </c>
      <c r="C24" s="82">
        <f>Be!B70</f>
        <v>2006</v>
      </c>
      <c r="D24" s="83">
        <f>Be!C70</f>
        <v>8.5</v>
      </c>
      <c r="E24" s="84">
        <f>Be!D70</f>
        <v>184</v>
      </c>
      <c r="F24" s="83">
        <f>Be!E70</f>
        <v>4.5199999999999996</v>
      </c>
      <c r="G24" s="84">
        <f>Be!F70</f>
        <v>124</v>
      </c>
      <c r="H24" s="83">
        <f>Be!G70</f>
        <v>35.94</v>
      </c>
      <c r="I24" s="84">
        <f>Be!H70</f>
        <v>90</v>
      </c>
      <c r="J24" s="85">
        <f>Be!I70</f>
        <v>1.4317129629629628E-3</v>
      </c>
      <c r="K24" s="84">
        <f>Be!J70</f>
        <v>126</v>
      </c>
      <c r="L24" s="86">
        <f>Be!K70</f>
        <v>524</v>
      </c>
      <c r="M24" s="87"/>
      <c r="N24" s="88" t="str">
        <f>Be!A67</f>
        <v>Gödöllő, Hajos Alfréd Általános Iskola</v>
      </c>
    </row>
    <row r="25" spans="1:14" x14ac:dyDescent="0.25">
      <c r="A25" s="89" t="s">
        <v>37</v>
      </c>
      <c r="B25" s="81" t="str">
        <f>Be!A49</f>
        <v>Czenky Ábel</v>
      </c>
      <c r="C25" s="82">
        <f>Be!B49</f>
        <v>2006</v>
      </c>
      <c r="D25" s="83">
        <f>Be!C49</f>
        <v>9</v>
      </c>
      <c r="E25" s="84">
        <f>Be!D49</f>
        <v>161</v>
      </c>
      <c r="F25" s="83">
        <f>Be!E49</f>
        <v>4.18</v>
      </c>
      <c r="G25" s="84">
        <f>Be!F49</f>
        <v>106</v>
      </c>
      <c r="H25" s="83">
        <f>Be!G49</f>
        <v>33.64</v>
      </c>
      <c r="I25" s="84">
        <f>Be!H49</f>
        <v>84</v>
      </c>
      <c r="J25" s="85">
        <f>Be!I49</f>
        <v>1.2719907407407406E-3</v>
      </c>
      <c r="K25" s="84">
        <f>Be!J49</f>
        <v>170</v>
      </c>
      <c r="L25" s="86">
        <f>Be!K49</f>
        <v>521</v>
      </c>
      <c r="M25" s="87"/>
      <c r="N25" s="88" t="str">
        <f>Be!A47</f>
        <v>Tápiószentmárton, Kubinyi Ágoston Általános Iskola</v>
      </c>
    </row>
    <row r="26" spans="1:14" x14ac:dyDescent="0.25">
      <c r="A26" s="80" t="s">
        <v>38</v>
      </c>
      <c r="B26" s="81" t="str">
        <f>Be!A84</f>
        <v>Szurov Bende</v>
      </c>
      <c r="C26" s="82">
        <f>Be!B84</f>
        <v>2006</v>
      </c>
      <c r="D26" s="83">
        <f>Be!C84</f>
        <v>8.8000000000000007</v>
      </c>
      <c r="E26" s="84">
        <f>Be!D84</f>
        <v>170</v>
      </c>
      <c r="F26" s="83">
        <f>Be!E84</f>
        <v>4</v>
      </c>
      <c r="G26" s="84">
        <f>Be!F84</f>
        <v>97</v>
      </c>
      <c r="H26" s="83">
        <f>Be!G84</f>
        <v>39.36</v>
      </c>
      <c r="I26" s="84">
        <f>Be!H84</f>
        <v>101</v>
      </c>
      <c r="J26" s="85">
        <f>Be!I84</f>
        <v>1.3379629629629629E-3</v>
      </c>
      <c r="K26" s="84">
        <f>Be!J84</f>
        <v>150</v>
      </c>
      <c r="L26" s="86">
        <f>Be!K84</f>
        <v>518</v>
      </c>
      <c r="M26" s="87"/>
      <c r="N26" s="88" t="str">
        <f>Be!A77</f>
        <v>Dunavarsányi Árpád Fejedelem Általános Iskola</v>
      </c>
    </row>
    <row r="27" spans="1:14" x14ac:dyDescent="0.25">
      <c r="A27" s="89" t="s">
        <v>39</v>
      </c>
      <c r="B27" s="81" t="str">
        <f>Be!A81</f>
        <v>Lukács Péter</v>
      </c>
      <c r="C27" s="82">
        <f>Be!B81</f>
        <v>2006</v>
      </c>
      <c r="D27" s="83">
        <f>Be!C81</f>
        <v>8.9</v>
      </c>
      <c r="E27" s="84">
        <f>Be!D81</f>
        <v>165</v>
      </c>
      <c r="F27" s="83">
        <f>Be!E81</f>
        <v>4.2</v>
      </c>
      <c r="G27" s="84">
        <f>Be!F81</f>
        <v>107</v>
      </c>
      <c r="H27" s="83">
        <f>Be!G81</f>
        <v>39.270000000000003</v>
      </c>
      <c r="I27" s="84">
        <f>Be!H81</f>
        <v>101</v>
      </c>
      <c r="J27" s="85">
        <f>Be!I81</f>
        <v>1.3645833333333331E-3</v>
      </c>
      <c r="K27" s="84">
        <f>Be!J81</f>
        <v>143</v>
      </c>
      <c r="L27" s="86">
        <f>Be!K81</f>
        <v>516</v>
      </c>
      <c r="M27" s="87"/>
      <c r="N27" s="88" t="str">
        <f>Be!A77</f>
        <v>Dunavarsányi Árpád Fejedelem Általános Iskola</v>
      </c>
    </row>
    <row r="28" spans="1:14" x14ac:dyDescent="0.25">
      <c r="A28" s="80" t="s">
        <v>40</v>
      </c>
      <c r="B28" s="81" t="str">
        <f>Be!A69</f>
        <v>Berényi Tamás</v>
      </c>
      <c r="C28" s="82">
        <f>Be!B69</f>
        <v>2006</v>
      </c>
      <c r="D28" s="83">
        <f>Be!C69</f>
        <v>8.8000000000000007</v>
      </c>
      <c r="E28" s="84">
        <f>Be!D69</f>
        <v>170</v>
      </c>
      <c r="F28" s="83">
        <f>Be!E69</f>
        <v>4.0999999999999996</v>
      </c>
      <c r="G28" s="84">
        <f>Be!F69</f>
        <v>102</v>
      </c>
      <c r="H28" s="83">
        <f>Be!G69</f>
        <v>38.93</v>
      </c>
      <c r="I28" s="84">
        <f>Be!H69</f>
        <v>99</v>
      </c>
      <c r="J28" s="85">
        <f>Be!I69</f>
        <v>1.3807870370370371E-3</v>
      </c>
      <c r="K28" s="84">
        <f>Be!J69</f>
        <v>139</v>
      </c>
      <c r="L28" s="86">
        <f>Be!K69</f>
        <v>510</v>
      </c>
      <c r="M28" s="87"/>
      <c r="N28" s="88" t="str">
        <f>Be!A67</f>
        <v>Gödöllő, Hajos Alfréd Általános Iskola</v>
      </c>
    </row>
    <row r="29" spans="1:14" x14ac:dyDescent="0.25">
      <c r="A29" s="89" t="s">
        <v>41</v>
      </c>
      <c r="B29" s="81" t="str">
        <f>Be!A73</f>
        <v>Szabó Levente</v>
      </c>
      <c r="C29" s="82">
        <f>Be!B73</f>
        <v>2007</v>
      </c>
      <c r="D29" s="83">
        <f>Be!C73</f>
        <v>9.3000000000000007</v>
      </c>
      <c r="E29" s="84">
        <f>Be!D73</f>
        <v>147</v>
      </c>
      <c r="F29" s="83">
        <f>Be!E73</f>
        <v>4.0599999999999996</v>
      </c>
      <c r="G29" s="84">
        <f>Be!F73</f>
        <v>100</v>
      </c>
      <c r="H29" s="83">
        <f>Be!G73</f>
        <v>43.48</v>
      </c>
      <c r="I29" s="84">
        <f>Be!H73</f>
        <v>114</v>
      </c>
      <c r="J29" s="85">
        <f>Be!I73</f>
        <v>1.3495370370370371E-3</v>
      </c>
      <c r="K29" s="84">
        <f>Be!J73</f>
        <v>147</v>
      </c>
      <c r="L29" s="86">
        <f>Be!K73</f>
        <v>508</v>
      </c>
      <c r="M29" s="87"/>
      <c r="N29" s="88" t="str">
        <f>Be!A67</f>
        <v>Gödöllő, Hajos Alfréd Általános Iskola</v>
      </c>
    </row>
    <row r="30" spans="1:14" x14ac:dyDescent="0.25">
      <c r="A30" s="80" t="s">
        <v>42</v>
      </c>
      <c r="B30" s="81" t="str">
        <f>Be!A90</f>
        <v>Varga Viktor</v>
      </c>
      <c r="C30" s="82">
        <f>Be!B90</f>
        <v>2006</v>
      </c>
      <c r="D30" s="83">
        <f>Be!C90</f>
        <v>9.3000000000000007</v>
      </c>
      <c r="E30" s="84">
        <f>Be!D90</f>
        <v>147</v>
      </c>
      <c r="F30" s="83">
        <f>Be!E90</f>
        <v>4.32</v>
      </c>
      <c r="G30" s="84">
        <f>Be!F90</f>
        <v>114</v>
      </c>
      <c r="H30" s="83">
        <f>Be!G90</f>
        <v>42.75</v>
      </c>
      <c r="I30" s="84">
        <f>Be!H90</f>
        <v>112</v>
      </c>
      <c r="J30" s="85">
        <f>Be!I90</f>
        <v>1.3981481481481481E-3</v>
      </c>
      <c r="K30" s="84">
        <f>Be!J90</f>
        <v>135</v>
      </c>
      <c r="L30" s="86">
        <f>Be!K90</f>
        <v>508</v>
      </c>
      <c r="M30" s="87"/>
      <c r="N30" s="88" t="str">
        <f>Be!A87</f>
        <v>Csömör, Mátyás Király Általános Iskola</v>
      </c>
    </row>
    <row r="31" spans="1:14" x14ac:dyDescent="0.25">
      <c r="A31" s="89" t="s">
        <v>43</v>
      </c>
      <c r="B31" s="81" t="str">
        <f>Be!A59</f>
        <v>Bottó Bence</v>
      </c>
      <c r="C31" s="82">
        <f>Be!B59</f>
        <v>2006</v>
      </c>
      <c r="D31" s="83">
        <f>Be!C59</f>
        <v>8.4</v>
      </c>
      <c r="E31" s="84">
        <f>Be!D59</f>
        <v>189</v>
      </c>
      <c r="F31" s="83">
        <f>Be!E59</f>
        <v>4.18</v>
      </c>
      <c r="G31" s="84">
        <f>Be!F59</f>
        <v>106</v>
      </c>
      <c r="H31" s="83">
        <f>Be!G59</f>
        <v>37.14</v>
      </c>
      <c r="I31" s="84">
        <f>Be!H59</f>
        <v>94</v>
      </c>
      <c r="J31" s="85">
        <f>Be!I59</f>
        <v>1.4745370370370372E-3</v>
      </c>
      <c r="K31" s="84">
        <f>Be!J59</f>
        <v>114</v>
      </c>
      <c r="L31" s="86">
        <f>Be!K59</f>
        <v>503</v>
      </c>
      <c r="M31" s="87"/>
      <c r="N31" s="88" t="str">
        <f>Be!A57</f>
        <v>Váci Radnóti Miklós Általános Iskola</v>
      </c>
    </row>
    <row r="32" spans="1:14" x14ac:dyDescent="0.25">
      <c r="A32" s="80" t="s">
        <v>44</v>
      </c>
      <c r="B32" s="81" t="str">
        <f>Be!A92</f>
        <v>Papp Zsombor</v>
      </c>
      <c r="C32" s="82">
        <f>Be!B92</f>
        <v>2006</v>
      </c>
      <c r="D32" s="83">
        <f>Be!C92</f>
        <v>8.5</v>
      </c>
      <c r="E32" s="84">
        <f>Be!D92</f>
        <v>184</v>
      </c>
      <c r="F32" s="83">
        <f>Be!E92</f>
        <v>3.79</v>
      </c>
      <c r="G32" s="84">
        <f>Be!F92</f>
        <v>88</v>
      </c>
      <c r="H32" s="83">
        <f>Be!G92</f>
        <v>33.82</v>
      </c>
      <c r="I32" s="84">
        <f>Be!H92</f>
        <v>84</v>
      </c>
      <c r="J32" s="85">
        <f>Be!I92</f>
        <v>1.3530092592592593E-3</v>
      </c>
      <c r="K32" s="84">
        <f>Be!J92</f>
        <v>146</v>
      </c>
      <c r="L32" s="86">
        <f>Be!K92</f>
        <v>502</v>
      </c>
      <c r="M32" s="87"/>
      <c r="N32" s="88" t="str">
        <f>Be!A87</f>
        <v>Csömör, Mátyás Király Általános Iskola</v>
      </c>
    </row>
    <row r="33" spans="1:14" x14ac:dyDescent="0.25">
      <c r="A33" s="89" t="s">
        <v>45</v>
      </c>
      <c r="B33" s="81" t="str">
        <f>Be!A120</f>
        <v>Konrád Soós Bálint</v>
      </c>
      <c r="C33" s="82">
        <f>Be!B120</f>
        <v>2007</v>
      </c>
      <c r="D33" s="83">
        <f>Be!C120</f>
        <v>9</v>
      </c>
      <c r="E33" s="84">
        <f>Be!D120</f>
        <v>161</v>
      </c>
      <c r="F33" s="83">
        <f>Be!E120</f>
        <v>4.04</v>
      </c>
      <c r="G33" s="84">
        <f>Be!F120</f>
        <v>99</v>
      </c>
      <c r="H33" s="83">
        <f>Be!G120</f>
        <v>39.22</v>
      </c>
      <c r="I33" s="84">
        <f>Be!H120</f>
        <v>100</v>
      </c>
      <c r="J33" s="85">
        <f>Be!I120</f>
        <v>1.3726851851851851E-3</v>
      </c>
      <c r="K33" s="84">
        <f>Be!J120</f>
        <v>141</v>
      </c>
      <c r="L33" s="86">
        <f>Be!K120</f>
        <v>501</v>
      </c>
      <c r="M33" s="87"/>
      <c r="N33" s="88" t="str">
        <f>Be!A117</f>
        <v>Dunakeszi Radnóti Miklós Gimnázium</v>
      </c>
    </row>
    <row r="34" spans="1:14" x14ac:dyDescent="0.25">
      <c r="A34" s="80" t="s">
        <v>46</v>
      </c>
      <c r="B34" s="81" t="str">
        <f>Be!A4</f>
        <v>Rafael Zsolt</v>
      </c>
      <c r="C34" s="82">
        <f>Be!B4</f>
        <v>2007</v>
      </c>
      <c r="D34" s="83">
        <f>Be!C4</f>
        <v>8.8000000000000007</v>
      </c>
      <c r="E34" s="84">
        <f>Be!D4</f>
        <v>170</v>
      </c>
      <c r="F34" s="83">
        <f>Be!E4</f>
        <v>4.18</v>
      </c>
      <c r="G34" s="84">
        <f>Be!F4</f>
        <v>106</v>
      </c>
      <c r="H34" s="83">
        <f>Be!G4</f>
        <v>39.659999999999997</v>
      </c>
      <c r="I34" s="84">
        <f>Be!H4</f>
        <v>102</v>
      </c>
      <c r="J34" s="85">
        <f>Be!I4</f>
        <v>1.4525462962962964E-3</v>
      </c>
      <c r="K34" s="84">
        <f>Be!J4</f>
        <v>120</v>
      </c>
      <c r="L34" s="86">
        <f>Be!K4</f>
        <v>498</v>
      </c>
      <c r="M34" s="87"/>
      <c r="N34" s="109" t="str">
        <f>Be!M4</f>
        <v>Nagykáta, Mátray Gábor Általános Iskola</v>
      </c>
    </row>
    <row r="35" spans="1:14" x14ac:dyDescent="0.25">
      <c r="A35" s="89" t="s">
        <v>47</v>
      </c>
      <c r="B35" s="81" t="str">
        <f>Be!A140</f>
        <v>Hornyik Dominik</v>
      </c>
      <c r="C35" s="82">
        <f>Be!B140</f>
        <v>2007</v>
      </c>
      <c r="D35" s="83">
        <f>Be!C140</f>
        <v>8.8000000000000007</v>
      </c>
      <c r="E35" s="84">
        <f>Be!D140</f>
        <v>170</v>
      </c>
      <c r="F35" s="83">
        <f>Be!E140</f>
        <v>4.2699999999999996</v>
      </c>
      <c r="G35" s="84">
        <f>Be!F140</f>
        <v>111</v>
      </c>
      <c r="H35" s="83">
        <f>Be!G140</f>
        <v>36.200000000000003</v>
      </c>
      <c r="I35" s="84">
        <f>Be!H140</f>
        <v>91</v>
      </c>
      <c r="J35" s="85">
        <f>Be!I140</f>
        <v>1.4398148148148148E-3</v>
      </c>
      <c r="K35" s="84">
        <f>Be!J140</f>
        <v>124</v>
      </c>
      <c r="L35" s="86">
        <f>Be!K140</f>
        <v>496</v>
      </c>
      <c r="M35" s="87"/>
      <c r="N35" s="88" t="str">
        <f>Be!A137</f>
        <v>Ceglédi Református Általános Iskola</v>
      </c>
    </row>
    <row r="36" spans="1:14" x14ac:dyDescent="0.25">
      <c r="A36" s="80" t="s">
        <v>48</v>
      </c>
      <c r="B36" s="81" t="str">
        <f>Be!A130</f>
        <v>Drozdik Dávid</v>
      </c>
      <c r="C36" s="82">
        <f>Be!B130</f>
        <v>2006</v>
      </c>
      <c r="D36" s="83">
        <f>Be!C130</f>
        <v>9.3000000000000007</v>
      </c>
      <c r="E36" s="84">
        <f>Be!D130</f>
        <v>147</v>
      </c>
      <c r="F36" s="83">
        <f>Be!E130</f>
        <v>3.93</v>
      </c>
      <c r="G36" s="84">
        <f>Be!F130</f>
        <v>94</v>
      </c>
      <c r="H36" s="83">
        <f>Be!G130</f>
        <v>45.34</v>
      </c>
      <c r="I36" s="84">
        <f>Be!H130</f>
        <v>121</v>
      </c>
      <c r="J36" s="85">
        <f>Be!I130</f>
        <v>1.417824074074074E-3</v>
      </c>
      <c r="K36" s="84">
        <f>Be!J130</f>
        <v>129</v>
      </c>
      <c r="L36" s="86">
        <f>Be!K130</f>
        <v>491</v>
      </c>
      <c r="M36" s="87"/>
      <c r="N36" s="88" t="str">
        <f>Be!A127</f>
        <v>Gyömrői Fekete István Általános Iskola</v>
      </c>
    </row>
    <row r="37" spans="1:14" x14ac:dyDescent="0.25">
      <c r="A37" s="89" t="s">
        <v>49</v>
      </c>
      <c r="B37" s="81" t="str">
        <f>Be!A42</f>
        <v>Szabó Bence</v>
      </c>
      <c r="C37" s="82">
        <f>Be!B42</f>
        <v>2007</v>
      </c>
      <c r="D37" s="83">
        <f>Be!C42</f>
        <v>8.8000000000000007</v>
      </c>
      <c r="E37" s="84">
        <f>Be!D42</f>
        <v>170</v>
      </c>
      <c r="F37" s="83">
        <f>Be!E42</f>
        <v>4.1900000000000004</v>
      </c>
      <c r="G37" s="84">
        <f>Be!F42</f>
        <v>107</v>
      </c>
      <c r="H37" s="83">
        <f>Be!G42</f>
        <v>44.15</v>
      </c>
      <c r="I37" s="84">
        <f>Be!H42</f>
        <v>117</v>
      </c>
      <c r="J37" s="85">
        <f>Be!I42</f>
        <v>1.5613425925925927E-3</v>
      </c>
      <c r="K37" s="84">
        <f>Be!J42</f>
        <v>93</v>
      </c>
      <c r="L37" s="86">
        <f>Be!K42</f>
        <v>487</v>
      </c>
      <c r="M37" s="87"/>
      <c r="N37" s="88" t="str">
        <f>Be!A37</f>
        <v>Dabasi Táncsics Mihály Gimnázium</v>
      </c>
    </row>
    <row r="38" spans="1:14" x14ac:dyDescent="0.25">
      <c r="A38" s="80" t="s">
        <v>50</v>
      </c>
      <c r="B38" s="81" t="str">
        <f>Be!A111</f>
        <v>Molnár Dénes</v>
      </c>
      <c r="C38" s="82">
        <f>Be!B111</f>
        <v>2007</v>
      </c>
      <c r="D38" s="83">
        <f>Be!C111</f>
        <v>8.8000000000000007</v>
      </c>
      <c r="E38" s="84">
        <f>Be!D111</f>
        <v>170</v>
      </c>
      <c r="F38" s="83">
        <f>Be!E111</f>
        <v>4.1100000000000003</v>
      </c>
      <c r="G38" s="84">
        <f>Be!F111</f>
        <v>103</v>
      </c>
      <c r="H38" s="83">
        <f>Be!G111</f>
        <v>35.72</v>
      </c>
      <c r="I38" s="84">
        <f>Be!H111</f>
        <v>90</v>
      </c>
      <c r="J38" s="85">
        <f>Be!I111</f>
        <v>1.4490740740740742E-3</v>
      </c>
      <c r="K38" s="84">
        <f>Be!J111</f>
        <v>121</v>
      </c>
      <c r="L38" s="86">
        <f>Be!K111</f>
        <v>484</v>
      </c>
      <c r="M38" s="87"/>
      <c r="N38" s="88" t="str">
        <f>Be!A107</f>
        <v>Százhalombattai 1. Számú Általános Iskola</v>
      </c>
    </row>
    <row r="39" spans="1:14" x14ac:dyDescent="0.25">
      <c r="A39" s="89" t="s">
        <v>51</v>
      </c>
      <c r="B39" s="81" t="str">
        <f>Be!A141</f>
        <v>Józsa Attila</v>
      </c>
      <c r="C39" s="82">
        <f>Be!B141</f>
        <v>2006</v>
      </c>
      <c r="D39" s="83">
        <f>Be!C141</f>
        <v>9</v>
      </c>
      <c r="E39" s="84">
        <f>Be!D141</f>
        <v>161</v>
      </c>
      <c r="F39" s="83">
        <f>Be!E141</f>
        <v>4.2699999999999996</v>
      </c>
      <c r="G39" s="84">
        <f>Be!F141</f>
        <v>111</v>
      </c>
      <c r="H39" s="83">
        <f>Be!G141</f>
        <v>35.76</v>
      </c>
      <c r="I39" s="84">
        <f>Be!H141</f>
        <v>90</v>
      </c>
      <c r="J39" s="85">
        <f>Be!I141</f>
        <v>1.4907407407407406E-3</v>
      </c>
      <c r="K39" s="84">
        <f>Be!J141</f>
        <v>110</v>
      </c>
      <c r="L39" s="86">
        <f>Be!K141</f>
        <v>472</v>
      </c>
      <c r="M39" s="87"/>
      <c r="N39" s="88" t="str">
        <f>Be!A137</f>
        <v>Ceglédi Református Általános Iskola</v>
      </c>
    </row>
    <row r="40" spans="1:14" x14ac:dyDescent="0.25">
      <c r="A40" s="80" t="s">
        <v>52</v>
      </c>
      <c r="B40" s="81" t="str">
        <f>Be!A39</f>
        <v>Gazsik Máté</v>
      </c>
      <c r="C40" s="82">
        <f>Be!B39</f>
        <v>2007</v>
      </c>
      <c r="D40" s="83">
        <f>Be!C39</f>
        <v>8.6999999999999993</v>
      </c>
      <c r="E40" s="84">
        <f>Be!D39</f>
        <v>175</v>
      </c>
      <c r="F40" s="83">
        <f>Be!E39</f>
        <v>4.05</v>
      </c>
      <c r="G40" s="84">
        <f>Be!F39</f>
        <v>100</v>
      </c>
      <c r="H40" s="83">
        <f>Be!G39</f>
        <v>31.51</v>
      </c>
      <c r="I40" s="84">
        <f>Be!H39</f>
        <v>77</v>
      </c>
      <c r="J40" s="85">
        <f>Be!I39</f>
        <v>1.4583333333333334E-3</v>
      </c>
      <c r="K40" s="84">
        <f>Be!J39</f>
        <v>119</v>
      </c>
      <c r="L40" s="86">
        <f>Be!K39</f>
        <v>471</v>
      </c>
      <c r="M40" s="87"/>
      <c r="N40" s="88" t="str">
        <f>Be!A37</f>
        <v>Dabasi Táncsics Mihály Gimnázium</v>
      </c>
    </row>
    <row r="41" spans="1:14" x14ac:dyDescent="0.25">
      <c r="A41" s="89" t="s">
        <v>53</v>
      </c>
      <c r="B41" s="81" t="str">
        <f>Be!A41</f>
        <v>Rigó Zsombor</v>
      </c>
      <c r="C41" s="82">
        <f>Be!B41</f>
        <v>2006</v>
      </c>
      <c r="D41" s="83">
        <f>Be!C41</f>
        <v>8.8000000000000007</v>
      </c>
      <c r="E41" s="84">
        <f>Be!D41</f>
        <v>170</v>
      </c>
      <c r="F41" s="83">
        <f>Be!E41</f>
        <v>3.96</v>
      </c>
      <c r="G41" s="84">
        <f>Be!F41</f>
        <v>96</v>
      </c>
      <c r="H41" s="83">
        <f>Be!G41</f>
        <v>36.520000000000003</v>
      </c>
      <c r="I41" s="84">
        <f>Be!H41</f>
        <v>92</v>
      </c>
      <c r="J41" s="85">
        <f>Be!I41</f>
        <v>1.4791666666666666E-3</v>
      </c>
      <c r="K41" s="84">
        <f>Be!J41</f>
        <v>113</v>
      </c>
      <c r="L41" s="86">
        <f>Be!K41</f>
        <v>471</v>
      </c>
      <c r="M41" s="87"/>
      <c r="N41" s="88" t="str">
        <f>Be!A37</f>
        <v>Dabasi Táncsics Mihály Gimnázium</v>
      </c>
    </row>
    <row r="42" spans="1:14" x14ac:dyDescent="0.25">
      <c r="A42" s="80" t="s">
        <v>54</v>
      </c>
      <c r="B42" s="81" t="str">
        <f>Be!A121</f>
        <v>Nagy Bertalan</v>
      </c>
      <c r="C42" s="82">
        <f>Be!B121</f>
        <v>2006</v>
      </c>
      <c r="D42" s="83">
        <f>Be!C121</f>
        <v>9.3000000000000007</v>
      </c>
      <c r="E42" s="84">
        <f>Be!D121</f>
        <v>147</v>
      </c>
      <c r="F42" s="83">
        <f>Be!E121</f>
        <v>4.2300000000000004</v>
      </c>
      <c r="G42" s="84">
        <f>Be!F121</f>
        <v>109</v>
      </c>
      <c r="H42" s="83">
        <f>Be!G121</f>
        <v>35.44</v>
      </c>
      <c r="I42" s="84">
        <f>Be!H121</f>
        <v>89</v>
      </c>
      <c r="J42" s="85">
        <f>Be!I121</f>
        <v>1.4340277777777778E-3</v>
      </c>
      <c r="K42" s="84">
        <f>Be!J121</f>
        <v>125</v>
      </c>
      <c r="L42" s="86">
        <f>Be!K121</f>
        <v>470</v>
      </c>
      <c r="M42" s="87"/>
      <c r="N42" s="88" t="str">
        <f>Be!A117</f>
        <v>Dunakeszi Radnóti Miklós Gimnázium</v>
      </c>
    </row>
    <row r="43" spans="1:14" x14ac:dyDescent="0.25">
      <c r="A43" s="89" t="s">
        <v>55</v>
      </c>
      <c r="B43" s="81" t="str">
        <f>Be!A122</f>
        <v>Helembai Hunor Péter</v>
      </c>
      <c r="C43" s="82">
        <f>Be!B122</f>
        <v>2006</v>
      </c>
      <c r="D43" s="83">
        <f>Be!C122</f>
        <v>9.1</v>
      </c>
      <c r="E43" s="84">
        <f>Be!D122</f>
        <v>156</v>
      </c>
      <c r="F43" s="83">
        <f>Be!E122</f>
        <v>4.13</v>
      </c>
      <c r="G43" s="84">
        <f>Be!F122</f>
        <v>104</v>
      </c>
      <c r="H43" s="83">
        <f>Be!G122</f>
        <v>37.630000000000003</v>
      </c>
      <c r="I43" s="84">
        <f>Be!H122</f>
        <v>96</v>
      </c>
      <c r="J43" s="85">
        <f>Be!I122</f>
        <v>1.4988425925925924E-3</v>
      </c>
      <c r="K43" s="84">
        <f>Be!J122</f>
        <v>108</v>
      </c>
      <c r="L43" s="86">
        <f>Be!K122</f>
        <v>464</v>
      </c>
      <c r="M43" s="87"/>
      <c r="N43" s="88" t="str">
        <f>Be!A117</f>
        <v>Dunakeszi Radnóti Miklós Gimnázium</v>
      </c>
    </row>
    <row r="44" spans="1:14" x14ac:dyDescent="0.25">
      <c r="A44" s="80" t="s">
        <v>56</v>
      </c>
      <c r="B44" s="81" t="str">
        <f>Be!A142</f>
        <v>Kármán Zsombor</v>
      </c>
      <c r="C44" s="82">
        <f>Be!B142</f>
        <v>2007</v>
      </c>
      <c r="D44" s="83">
        <f>Be!C142</f>
        <v>8.8000000000000007</v>
      </c>
      <c r="E44" s="84">
        <f>Be!D142</f>
        <v>170</v>
      </c>
      <c r="F44" s="83">
        <f>Be!E142</f>
        <v>4.12</v>
      </c>
      <c r="G44" s="84">
        <f>Be!F142</f>
        <v>103</v>
      </c>
      <c r="H44" s="83">
        <f>Be!G142</f>
        <v>32.44</v>
      </c>
      <c r="I44" s="84">
        <f>Be!H142</f>
        <v>80</v>
      </c>
      <c r="J44" s="85">
        <f>Be!I142</f>
        <v>1.486111111111111E-3</v>
      </c>
      <c r="K44" s="84">
        <f>Be!J142</f>
        <v>111</v>
      </c>
      <c r="L44" s="86">
        <f>Be!K142</f>
        <v>464</v>
      </c>
      <c r="M44" s="87"/>
      <c r="N44" s="88" t="str">
        <f>Be!A137</f>
        <v>Ceglédi Református Általános Iskola</v>
      </c>
    </row>
    <row r="45" spans="1:14" x14ac:dyDescent="0.25">
      <c r="A45" s="89" t="s">
        <v>57</v>
      </c>
      <c r="B45" s="81" t="str">
        <f>Be!A33</f>
        <v>Zsembery Boldizsár</v>
      </c>
      <c r="C45" s="82">
        <f>Be!B33</f>
        <v>2007</v>
      </c>
      <c r="D45" s="83">
        <f>Be!C33</f>
        <v>9.1</v>
      </c>
      <c r="E45" s="84">
        <f>Be!D33</f>
        <v>156</v>
      </c>
      <c r="F45" s="83">
        <f>Be!E33</f>
        <v>3.98</v>
      </c>
      <c r="G45" s="84">
        <f>Be!F33</f>
        <v>96</v>
      </c>
      <c r="H45" s="83">
        <f>Be!G33</f>
        <v>20.78</v>
      </c>
      <c r="I45" s="84">
        <f>Be!H33</f>
        <v>46</v>
      </c>
      <c r="J45" s="85">
        <f>Be!I33</f>
        <v>1.3020833333333333E-3</v>
      </c>
      <c r="K45" s="84">
        <f>Be!J33</f>
        <v>161</v>
      </c>
      <c r="L45" s="86">
        <f>Be!K33</f>
        <v>459</v>
      </c>
      <c r="M45" s="87"/>
      <c r="N45" s="88" t="str">
        <f>Be!A27</f>
        <v>Törökbálint Bálint Márton Általános Iskola</v>
      </c>
    </row>
    <row r="46" spans="1:14" x14ac:dyDescent="0.25">
      <c r="A46" s="80" t="s">
        <v>58</v>
      </c>
      <c r="B46" s="81" t="str">
        <f>Be!A72</f>
        <v>Rónay Bálint</v>
      </c>
      <c r="C46" s="82">
        <f>Be!B72</f>
        <v>2006</v>
      </c>
      <c r="D46" s="83">
        <f>Be!C72</f>
        <v>9.1999999999999993</v>
      </c>
      <c r="E46" s="84">
        <f>Be!D72</f>
        <v>152</v>
      </c>
      <c r="F46" s="83">
        <f>Be!E72</f>
        <v>4.0999999999999996</v>
      </c>
      <c r="G46" s="84">
        <f>Be!F72</f>
        <v>102</v>
      </c>
      <c r="H46" s="83">
        <f>Be!G72</f>
        <v>31.91</v>
      </c>
      <c r="I46" s="84">
        <f>Be!H72</f>
        <v>78</v>
      </c>
      <c r="J46" s="85">
        <f>Be!I72</f>
        <v>1.4490740740740742E-3</v>
      </c>
      <c r="K46" s="84">
        <f>Be!J72</f>
        <v>121</v>
      </c>
      <c r="L46" s="86">
        <f>Be!K72</f>
        <v>453</v>
      </c>
      <c r="M46" s="87"/>
      <c r="N46" s="88" t="str">
        <f>Be!A67</f>
        <v>Gödöllő, Hajos Alfréd Általános Iskola</v>
      </c>
    </row>
    <row r="47" spans="1:14" x14ac:dyDescent="0.25">
      <c r="A47" s="89" t="s">
        <v>59</v>
      </c>
      <c r="B47" s="81" t="str">
        <f>Be!A61</f>
        <v>Homoki-Nagy András</v>
      </c>
      <c r="C47" s="82">
        <f>Be!B61</f>
        <v>2007</v>
      </c>
      <c r="D47" s="83">
        <f>Be!C61</f>
        <v>9.5</v>
      </c>
      <c r="E47" s="84">
        <f>Be!D61</f>
        <v>139</v>
      </c>
      <c r="F47" s="83">
        <f>Be!E61</f>
        <v>4.2300000000000004</v>
      </c>
      <c r="G47" s="84">
        <f>Be!F61</f>
        <v>109</v>
      </c>
      <c r="H47" s="83">
        <f>Be!G61</f>
        <v>35.049999999999997</v>
      </c>
      <c r="I47" s="84">
        <f>Be!H61</f>
        <v>88</v>
      </c>
      <c r="J47" s="85">
        <f>Be!I61</f>
        <v>1.4803240740740742E-3</v>
      </c>
      <c r="K47" s="84">
        <f>Be!J61</f>
        <v>113</v>
      </c>
      <c r="L47" s="86">
        <f>Be!K61</f>
        <v>449</v>
      </c>
      <c r="M47" s="87"/>
      <c r="N47" s="88" t="str">
        <f>Be!A57</f>
        <v>Váci Radnóti Miklós Általános Iskola</v>
      </c>
    </row>
    <row r="48" spans="1:14" x14ac:dyDescent="0.25">
      <c r="A48" s="80" t="s">
        <v>60</v>
      </c>
      <c r="B48" s="81" t="str">
        <f>Be!A123</f>
        <v>Lipcsey Péter</v>
      </c>
      <c r="C48" s="82">
        <f>Be!B123</f>
        <v>2006</v>
      </c>
      <c r="D48" s="83">
        <f>Be!C123</f>
        <v>8.9</v>
      </c>
      <c r="E48" s="84">
        <f>Be!D123</f>
        <v>165</v>
      </c>
      <c r="F48" s="83">
        <f>Be!E123</f>
        <v>3.84</v>
      </c>
      <c r="G48" s="84">
        <f>Be!F123</f>
        <v>90</v>
      </c>
      <c r="H48" s="83">
        <f>Be!G123</f>
        <v>33.24</v>
      </c>
      <c r="I48" s="84">
        <f>Be!H123</f>
        <v>82</v>
      </c>
      <c r="J48" s="85">
        <f>Be!I123</f>
        <v>1.4826388888888886E-3</v>
      </c>
      <c r="K48" s="84">
        <f>Be!J123</f>
        <v>112</v>
      </c>
      <c r="L48" s="86">
        <f>Be!K123</f>
        <v>449</v>
      </c>
      <c r="M48" s="87"/>
      <c r="N48" s="88" t="str">
        <f>Be!A117</f>
        <v>Dunakeszi Radnóti Miklós Gimnázium</v>
      </c>
    </row>
    <row r="49" spans="1:14" x14ac:dyDescent="0.25">
      <c r="A49" s="89" t="s">
        <v>61</v>
      </c>
      <c r="B49" s="81" t="str">
        <f>Be!A52</f>
        <v>Lengyel Gábor</v>
      </c>
      <c r="C49" s="82">
        <f>Be!B52</f>
        <v>2006</v>
      </c>
      <c r="D49" s="83">
        <f>Be!C52</f>
        <v>8.9</v>
      </c>
      <c r="E49" s="84">
        <f>Be!D52</f>
        <v>165</v>
      </c>
      <c r="F49" s="83">
        <f>Be!E52</f>
        <v>4.3</v>
      </c>
      <c r="G49" s="84">
        <f>Be!F52</f>
        <v>113</v>
      </c>
      <c r="H49" s="83">
        <f>Be!G52</f>
        <v>30.97</v>
      </c>
      <c r="I49" s="84">
        <f>Be!H52</f>
        <v>76</v>
      </c>
      <c r="J49" s="85">
        <f>Be!I52</f>
        <v>1.5706018518518519E-3</v>
      </c>
      <c r="K49" s="84">
        <f>Be!J52</f>
        <v>91</v>
      </c>
      <c r="L49" s="86">
        <f>Be!K52</f>
        <v>445</v>
      </c>
      <c r="M49" s="87"/>
      <c r="N49" s="88" t="str">
        <f>Be!A47</f>
        <v>Tápiószentmárton, Kubinyi Ágoston Általános Iskola</v>
      </c>
    </row>
    <row r="50" spans="1:14" x14ac:dyDescent="0.25">
      <c r="A50" s="80" t="s">
        <v>62</v>
      </c>
      <c r="B50" s="81" t="str">
        <f>Be!A139</f>
        <v>Farkas Ádám</v>
      </c>
      <c r="C50" s="82">
        <f>Be!B139</f>
        <v>2006</v>
      </c>
      <c r="D50" s="83">
        <f>Be!C139</f>
        <v>9.1</v>
      </c>
      <c r="E50" s="84">
        <f>Be!D139</f>
        <v>156</v>
      </c>
      <c r="F50" s="83">
        <f>Be!E139</f>
        <v>3.74</v>
      </c>
      <c r="G50" s="84">
        <f>Be!F139</f>
        <v>85</v>
      </c>
      <c r="H50" s="83">
        <f>Be!G139</f>
        <v>44.47</v>
      </c>
      <c r="I50" s="84">
        <f>Be!H139</f>
        <v>118</v>
      </c>
      <c r="J50" s="85">
        <f>Be!I139</f>
        <v>1.6041666666666667E-3</v>
      </c>
      <c r="K50" s="84">
        <f>Be!J139</f>
        <v>84</v>
      </c>
      <c r="L50" s="86">
        <f>Be!K139</f>
        <v>443</v>
      </c>
      <c r="M50" s="87"/>
      <c r="N50" s="88" t="str">
        <f>Be!A137</f>
        <v>Ceglédi Református Általános Iskola</v>
      </c>
    </row>
    <row r="51" spans="1:14" x14ac:dyDescent="0.25">
      <c r="A51" s="89" t="s">
        <v>63</v>
      </c>
      <c r="B51" s="81" t="str">
        <f>Be!A50</f>
        <v>Kozma Tamás</v>
      </c>
      <c r="C51" s="82">
        <f>Be!B50</f>
        <v>2006</v>
      </c>
      <c r="D51" s="83">
        <f>Be!C50</f>
        <v>9</v>
      </c>
      <c r="E51" s="84">
        <f>Be!D50</f>
        <v>161</v>
      </c>
      <c r="F51" s="83">
        <f>Be!E50</f>
        <v>4.01</v>
      </c>
      <c r="G51" s="84">
        <f>Be!F50</f>
        <v>98</v>
      </c>
      <c r="H51" s="83">
        <f>Be!G50</f>
        <v>29.58</v>
      </c>
      <c r="I51" s="84">
        <f>Be!H50</f>
        <v>71</v>
      </c>
      <c r="J51" s="85">
        <f>Be!I50</f>
        <v>1.4895833333333332E-3</v>
      </c>
      <c r="K51" s="84">
        <f>Be!J50</f>
        <v>110</v>
      </c>
      <c r="L51" s="86">
        <f>Be!K50</f>
        <v>440</v>
      </c>
      <c r="M51" s="87"/>
      <c r="N51" s="88" t="str">
        <f>Be!A47</f>
        <v>Tápiószentmárton, Kubinyi Ágoston Általános Iskola</v>
      </c>
    </row>
    <row r="52" spans="1:14" x14ac:dyDescent="0.25">
      <c r="A52" s="80" t="s">
        <v>64</v>
      </c>
      <c r="B52" s="81" t="str">
        <f>Be!A83</f>
        <v>Skrenyó Rómeó Sándor</v>
      </c>
      <c r="C52" s="82">
        <f>Be!B83</f>
        <v>2006</v>
      </c>
      <c r="D52" s="83">
        <f>Be!C83</f>
        <v>9.3000000000000007</v>
      </c>
      <c r="E52" s="84">
        <f>Be!D83</f>
        <v>147</v>
      </c>
      <c r="F52" s="83">
        <f>Be!E83</f>
        <v>4.2</v>
      </c>
      <c r="G52" s="84">
        <f>Be!F83</f>
        <v>107</v>
      </c>
      <c r="H52" s="83">
        <f>Be!G83</f>
        <v>29.78</v>
      </c>
      <c r="I52" s="84">
        <f>Be!H83</f>
        <v>72</v>
      </c>
      <c r="J52" s="85">
        <f>Be!I83</f>
        <v>1.5034722222222222E-3</v>
      </c>
      <c r="K52" s="84">
        <f>Be!J83</f>
        <v>107</v>
      </c>
      <c r="L52" s="86">
        <f>Be!K83</f>
        <v>433</v>
      </c>
      <c r="M52" s="87"/>
      <c r="N52" s="88" t="str">
        <f>Be!A77</f>
        <v>Dunavarsányi Árpád Fejedelem Általános Iskola</v>
      </c>
    </row>
    <row r="53" spans="1:14" x14ac:dyDescent="0.25">
      <c r="A53" s="89" t="s">
        <v>65</v>
      </c>
      <c r="B53" s="81" t="str">
        <f>Be!A51</f>
        <v>Juhász Ádám</v>
      </c>
      <c r="C53" s="82">
        <f>Be!B51</f>
        <v>2006</v>
      </c>
      <c r="D53" s="83">
        <f>Be!C51</f>
        <v>9.1999999999999993</v>
      </c>
      <c r="E53" s="84">
        <f>Be!D51</f>
        <v>152</v>
      </c>
      <c r="F53" s="83">
        <f>Be!E51</f>
        <v>4.17</v>
      </c>
      <c r="G53" s="84">
        <f>Be!F51</f>
        <v>106</v>
      </c>
      <c r="H53" s="83">
        <f>Be!G51</f>
        <v>38.92</v>
      </c>
      <c r="I53" s="84">
        <f>Be!H51</f>
        <v>99</v>
      </c>
      <c r="J53" s="85">
        <f>Be!I51</f>
        <v>1.6539351851851854E-3</v>
      </c>
      <c r="K53" s="84">
        <f>Be!J51</f>
        <v>73</v>
      </c>
      <c r="L53" s="86">
        <f>Be!K51</f>
        <v>430</v>
      </c>
      <c r="M53" s="87"/>
      <c r="N53" s="88" t="str">
        <f>Be!A47</f>
        <v>Tápiószentmárton, Kubinyi Ágoston Általános Iskola</v>
      </c>
    </row>
    <row r="54" spans="1:14" x14ac:dyDescent="0.25">
      <c r="A54" s="80" t="s">
        <v>66</v>
      </c>
      <c r="B54" s="81" t="str">
        <f>Be!A143</f>
        <v>Ócsai Dávid</v>
      </c>
      <c r="C54" s="82">
        <f>Be!B143</f>
        <v>2007</v>
      </c>
      <c r="D54" s="83">
        <f>Be!C143</f>
        <v>9.5</v>
      </c>
      <c r="E54" s="84">
        <f>Be!D143</f>
        <v>139</v>
      </c>
      <c r="F54" s="83">
        <f>Be!E143</f>
        <v>4.03</v>
      </c>
      <c r="G54" s="84">
        <f>Be!F143</f>
        <v>99</v>
      </c>
      <c r="H54" s="83">
        <f>Be!G143</f>
        <v>29.48</v>
      </c>
      <c r="I54" s="84">
        <f>Be!H143</f>
        <v>71</v>
      </c>
      <c r="J54" s="85">
        <f>Be!I143</f>
        <v>1.4548611111111114E-3</v>
      </c>
      <c r="K54" s="84">
        <f>Be!J143</f>
        <v>120</v>
      </c>
      <c r="L54" s="86">
        <f>Be!K143</f>
        <v>429</v>
      </c>
      <c r="M54" s="87"/>
      <c r="N54" s="88" t="str">
        <f>Be!A137</f>
        <v>Ceglédi Református Általános Iskola</v>
      </c>
    </row>
    <row r="55" spans="1:14" x14ac:dyDescent="0.25">
      <c r="A55" s="89" t="s">
        <v>67</v>
      </c>
      <c r="B55" s="81" t="str">
        <f>Be!A54</f>
        <v>Nagy Szebasztián</v>
      </c>
      <c r="C55" s="82">
        <f>Be!B54</f>
        <v>2006</v>
      </c>
      <c r="D55" s="83">
        <f>Be!C54</f>
        <v>9.1999999999999993</v>
      </c>
      <c r="E55" s="84">
        <f>Be!D54</f>
        <v>152</v>
      </c>
      <c r="F55" s="83">
        <f>Be!E54</f>
        <v>4.17</v>
      </c>
      <c r="G55" s="84">
        <f>Be!F54</f>
        <v>106</v>
      </c>
      <c r="H55" s="83">
        <f>Be!G54</f>
        <v>38.65</v>
      </c>
      <c r="I55" s="84">
        <f>Be!H54</f>
        <v>99</v>
      </c>
      <c r="J55" s="85">
        <f>Be!I54</f>
        <v>1.6620370370370372E-3</v>
      </c>
      <c r="K55" s="84">
        <f>Be!J54</f>
        <v>71</v>
      </c>
      <c r="L55" s="86">
        <f>Be!K54</f>
        <v>428</v>
      </c>
      <c r="M55" s="87"/>
      <c r="N55" s="88" t="str">
        <f>Be!A47</f>
        <v>Tápiószentmárton, Kubinyi Ágoston Általános Iskola</v>
      </c>
    </row>
    <row r="56" spans="1:14" x14ac:dyDescent="0.25">
      <c r="A56" s="80" t="s">
        <v>68</v>
      </c>
      <c r="B56" s="81" t="str">
        <f>Be!A93</f>
        <v>Braun Dénes</v>
      </c>
      <c r="C56" s="82">
        <f>Be!B93</f>
        <v>2006</v>
      </c>
      <c r="D56" s="83">
        <f>Be!C93</f>
        <v>9.9</v>
      </c>
      <c r="E56" s="84">
        <f>Be!D93</f>
        <v>122</v>
      </c>
      <c r="F56" s="83">
        <f>Be!E93</f>
        <v>3.92</v>
      </c>
      <c r="G56" s="84">
        <f>Be!F93</f>
        <v>94</v>
      </c>
      <c r="H56" s="83">
        <f>Be!G93</f>
        <v>41.52</v>
      </c>
      <c r="I56" s="84">
        <f>Be!H93</f>
        <v>108</v>
      </c>
      <c r="J56" s="85">
        <f>Be!I93</f>
        <v>1.5127314814814814E-3</v>
      </c>
      <c r="K56" s="84">
        <f>Be!J93</f>
        <v>104</v>
      </c>
      <c r="L56" s="86">
        <f>Be!K93</f>
        <v>428</v>
      </c>
      <c r="M56" s="87"/>
      <c r="N56" s="88" t="str">
        <f>Be!A87</f>
        <v>Csömör, Mátyás Király Általános Iskola</v>
      </c>
    </row>
    <row r="57" spans="1:14" x14ac:dyDescent="0.25">
      <c r="A57" s="89" t="s">
        <v>69</v>
      </c>
      <c r="B57" s="81" t="str">
        <f>Be!A94</f>
        <v>Németh Richárd</v>
      </c>
      <c r="C57" s="82">
        <f>Be!B94</f>
        <v>2007</v>
      </c>
      <c r="D57" s="83">
        <f>Be!C94</f>
        <v>9.5</v>
      </c>
      <c r="E57" s="84">
        <f>Be!D94</f>
        <v>139</v>
      </c>
      <c r="F57" s="83">
        <f>Be!E94</f>
        <v>3.59</v>
      </c>
      <c r="G57" s="84">
        <f>Be!F94</f>
        <v>78</v>
      </c>
      <c r="H57" s="83">
        <f>Be!G94</f>
        <v>29.76</v>
      </c>
      <c r="I57" s="84">
        <f>Be!H94</f>
        <v>72</v>
      </c>
      <c r="J57" s="85">
        <f>Be!I94</f>
        <v>1.3888888888888889E-3</v>
      </c>
      <c r="K57" s="84">
        <f>Be!J94</f>
        <v>137</v>
      </c>
      <c r="L57" s="86">
        <f>Be!K94</f>
        <v>426</v>
      </c>
      <c r="M57" s="87"/>
      <c r="N57" s="88" t="str">
        <f>Be!A87</f>
        <v>Csömör, Mátyás Király Általános Iskola</v>
      </c>
    </row>
    <row r="58" spans="1:14" x14ac:dyDescent="0.25">
      <c r="A58" s="80" t="s">
        <v>70</v>
      </c>
      <c r="B58" s="81" t="str">
        <f>Be!A132</f>
        <v>Tóth Zétény</v>
      </c>
      <c r="C58" s="82">
        <f>Be!B132</f>
        <v>2006</v>
      </c>
      <c r="D58" s="83">
        <f>Be!C132</f>
        <v>9.6999999999999993</v>
      </c>
      <c r="E58" s="84">
        <f>Be!D132</f>
        <v>131</v>
      </c>
      <c r="F58" s="83">
        <f>Be!E132</f>
        <v>3.54</v>
      </c>
      <c r="G58" s="84">
        <f>Be!F132</f>
        <v>76</v>
      </c>
      <c r="H58" s="83">
        <f>Be!G132</f>
        <v>36.43</v>
      </c>
      <c r="I58" s="84">
        <f>Be!H132</f>
        <v>92</v>
      </c>
      <c r="J58" s="85">
        <f>Be!I132</f>
        <v>1.4317129629629628E-3</v>
      </c>
      <c r="K58" s="84">
        <f>Be!J132</f>
        <v>126</v>
      </c>
      <c r="L58" s="86">
        <f>Be!K132</f>
        <v>425</v>
      </c>
      <c r="M58" s="87"/>
      <c r="N58" s="88" t="str">
        <f>Be!A127</f>
        <v>Gyömrői Fekete István Általános Iskola</v>
      </c>
    </row>
    <row r="59" spans="1:14" x14ac:dyDescent="0.25">
      <c r="A59" s="89" t="s">
        <v>71</v>
      </c>
      <c r="B59" s="81" t="str">
        <f>Be!A131</f>
        <v>Klein Ágoston</v>
      </c>
      <c r="C59" s="82">
        <f>Be!B131</f>
        <v>2006</v>
      </c>
      <c r="D59" s="83">
        <f>Be!C131</f>
        <v>9.1999999999999993</v>
      </c>
      <c r="E59" s="84">
        <f>Be!D131</f>
        <v>152</v>
      </c>
      <c r="F59" s="83">
        <f>Be!E131</f>
        <v>3.83</v>
      </c>
      <c r="G59" s="84">
        <f>Be!F131</f>
        <v>90</v>
      </c>
      <c r="H59" s="83">
        <f>Be!G131</f>
        <v>33.22</v>
      </c>
      <c r="I59" s="84">
        <f>Be!H131</f>
        <v>82</v>
      </c>
      <c r="J59" s="85">
        <f>Be!I131</f>
        <v>1.5567129629629629E-3</v>
      </c>
      <c r="K59" s="84">
        <f>Be!J131</f>
        <v>94</v>
      </c>
      <c r="L59" s="86">
        <f>Be!K131</f>
        <v>418</v>
      </c>
      <c r="M59" s="87"/>
      <c r="N59" s="88" t="str">
        <f>Be!A127</f>
        <v>Gyömrői Fekete István Általános Iskola</v>
      </c>
    </row>
    <row r="60" spans="1:14" x14ac:dyDescent="0.25">
      <c r="A60" s="80" t="s">
        <v>72</v>
      </c>
      <c r="B60" s="81" t="str">
        <f>Be!A124</f>
        <v>Gaál Barnabás</v>
      </c>
      <c r="C60" s="82">
        <f>Be!B124</f>
        <v>2006</v>
      </c>
      <c r="D60" s="83">
        <f>Be!C124</f>
        <v>9.4</v>
      </c>
      <c r="E60" s="84">
        <f>Be!D124</f>
        <v>143</v>
      </c>
      <c r="F60" s="83">
        <f>Be!E124</f>
        <v>3.96</v>
      </c>
      <c r="G60" s="84">
        <f>Be!F124</f>
        <v>96</v>
      </c>
      <c r="H60" s="83">
        <f>Be!G124</f>
        <v>26.23</v>
      </c>
      <c r="I60" s="84">
        <f>Be!H124</f>
        <v>61</v>
      </c>
      <c r="J60" s="85">
        <f>Be!I124</f>
        <v>1.4872685185185186E-3</v>
      </c>
      <c r="K60" s="84">
        <f>Be!J124</f>
        <v>111</v>
      </c>
      <c r="L60" s="86">
        <f>Be!K124</f>
        <v>411</v>
      </c>
      <c r="M60" s="87"/>
      <c r="N60" s="88" t="str">
        <f>Be!A117</f>
        <v>Dunakeszi Radnóti Miklós Gimnázium</v>
      </c>
    </row>
    <row r="61" spans="1:14" x14ac:dyDescent="0.25">
      <c r="A61" s="89" t="s">
        <v>73</v>
      </c>
      <c r="B61" s="81" t="str">
        <f>Be!A43</f>
        <v>Talapka Zsombor</v>
      </c>
      <c r="C61" s="82">
        <f>Be!B43</f>
        <v>2007</v>
      </c>
      <c r="D61" s="83">
        <f>Be!C43</f>
        <v>9.8000000000000007</v>
      </c>
      <c r="E61" s="84">
        <f>Be!D43</f>
        <v>126</v>
      </c>
      <c r="F61" s="83">
        <f>Be!E43</f>
        <v>3.85</v>
      </c>
      <c r="G61" s="84">
        <f>Be!F43</f>
        <v>90</v>
      </c>
      <c r="H61" s="83">
        <f>Be!G43</f>
        <v>39.590000000000003</v>
      </c>
      <c r="I61" s="84">
        <f>Be!H43</f>
        <v>102</v>
      </c>
      <c r="J61" s="85">
        <f>Be!I43</f>
        <v>1.5717592592592591E-3</v>
      </c>
      <c r="K61" s="84">
        <f>Be!J43</f>
        <v>91</v>
      </c>
      <c r="L61" s="86">
        <f>Be!K43</f>
        <v>409</v>
      </c>
      <c r="M61" s="87"/>
      <c r="N61" s="88" t="str">
        <f>Be!A37</f>
        <v>Dabasi Táncsics Mihály Gimnázium</v>
      </c>
    </row>
    <row r="62" spans="1:14" x14ac:dyDescent="0.25">
      <c r="A62" s="80" t="s">
        <v>74</v>
      </c>
      <c r="B62" s="81" t="str">
        <f>Be!A40</f>
        <v>Kucsár Roland</v>
      </c>
      <c r="C62" s="82">
        <f>Be!B40</f>
        <v>2006</v>
      </c>
      <c r="D62" s="83">
        <f>Be!C40</f>
        <v>9.8000000000000007</v>
      </c>
      <c r="E62" s="84">
        <f>Be!D40</f>
        <v>126</v>
      </c>
      <c r="F62" s="83">
        <f>Be!E40</f>
        <v>3.84</v>
      </c>
      <c r="G62" s="84">
        <f>Be!F40</f>
        <v>90</v>
      </c>
      <c r="H62" s="83">
        <f>Be!G40</f>
        <v>35.479999999999997</v>
      </c>
      <c r="I62" s="84">
        <f>Be!H40</f>
        <v>89</v>
      </c>
      <c r="J62" s="85">
        <f>Be!I40</f>
        <v>1.5312499999999998E-3</v>
      </c>
      <c r="K62" s="84">
        <f>Be!J40</f>
        <v>99</v>
      </c>
      <c r="L62" s="86">
        <f>Be!K40</f>
        <v>404</v>
      </c>
      <c r="M62" s="87"/>
      <c r="N62" s="88" t="str">
        <f>Be!A37</f>
        <v>Dabasi Táncsics Mihály Gimnázium</v>
      </c>
    </row>
    <row r="63" spans="1:14" x14ac:dyDescent="0.25">
      <c r="A63" s="89" t="s">
        <v>75</v>
      </c>
      <c r="B63" s="81" t="str">
        <f>Be!A80</f>
        <v>Kanyó Balázs Csaba</v>
      </c>
      <c r="C63" s="82">
        <f>Be!B80</f>
        <v>2006</v>
      </c>
      <c r="D63" s="83">
        <f>Be!C80</f>
        <v>9.9</v>
      </c>
      <c r="E63" s="84">
        <f>Be!D80</f>
        <v>122</v>
      </c>
      <c r="F63" s="83">
        <f>Be!E80</f>
        <v>3.53</v>
      </c>
      <c r="G63" s="84">
        <f>Be!F80</f>
        <v>76</v>
      </c>
      <c r="H63" s="83">
        <f>Be!G80</f>
        <v>41.51</v>
      </c>
      <c r="I63" s="84">
        <f>Be!H80</f>
        <v>108</v>
      </c>
      <c r="J63" s="85">
        <f>Be!I80</f>
        <v>1.5601851851851851E-3</v>
      </c>
      <c r="K63" s="84">
        <f>Be!J80</f>
        <v>93</v>
      </c>
      <c r="L63" s="86">
        <f>Be!K80</f>
        <v>399</v>
      </c>
      <c r="M63" s="87"/>
      <c r="N63" s="88" t="str">
        <f>Be!A77</f>
        <v>Dunavarsányi Árpád Fejedelem Általános Iskola</v>
      </c>
    </row>
    <row r="64" spans="1:14" x14ac:dyDescent="0.25">
      <c r="A64" s="80" t="s">
        <v>76</v>
      </c>
      <c r="B64" s="81" t="str">
        <f>Be!A113</f>
        <v>Tapasztó Zsombor</v>
      </c>
      <c r="C64" s="82">
        <f>Be!B113</f>
        <v>2007</v>
      </c>
      <c r="D64" s="83">
        <f>Be!C113</f>
        <v>9.9</v>
      </c>
      <c r="E64" s="84">
        <f>Be!D113</f>
        <v>122</v>
      </c>
      <c r="F64" s="83">
        <f>Be!E113</f>
        <v>3.85</v>
      </c>
      <c r="G64" s="84">
        <f>Be!F113</f>
        <v>90</v>
      </c>
      <c r="H64" s="83">
        <f>Be!G113</f>
        <v>25.47</v>
      </c>
      <c r="I64" s="84">
        <f>Be!H113</f>
        <v>59</v>
      </c>
      <c r="J64" s="85">
        <f>Be!I113</f>
        <v>1.4317129629629628E-3</v>
      </c>
      <c r="K64" s="84">
        <f>Be!J113</f>
        <v>126</v>
      </c>
      <c r="L64" s="86">
        <f>Be!K113</f>
        <v>397</v>
      </c>
      <c r="M64" s="87"/>
      <c r="N64" s="88" t="str">
        <f>Be!A107</f>
        <v>Százhalombattai 1. Számú Általános Iskola</v>
      </c>
    </row>
    <row r="65" spans="1:14" x14ac:dyDescent="0.25">
      <c r="A65" s="89" t="s">
        <v>77</v>
      </c>
      <c r="B65" s="81" t="str">
        <f>Be!A134</f>
        <v>Battyányi Szabolcs</v>
      </c>
      <c r="C65" s="82">
        <f>Be!B134</f>
        <v>2007</v>
      </c>
      <c r="D65" s="83">
        <f>Be!C134</f>
        <v>9.9</v>
      </c>
      <c r="E65" s="84">
        <f>Be!D134</f>
        <v>122</v>
      </c>
      <c r="F65" s="83">
        <f>Be!E134</f>
        <v>3.8</v>
      </c>
      <c r="G65" s="84">
        <f>Be!F134</f>
        <v>88</v>
      </c>
      <c r="H65" s="83">
        <f>Be!G134</f>
        <v>29.89</v>
      </c>
      <c r="I65" s="84">
        <f>Be!H134</f>
        <v>72</v>
      </c>
      <c r="J65" s="85">
        <f>Be!I134</f>
        <v>1.4745370370370372E-3</v>
      </c>
      <c r="K65" s="84">
        <f>Be!J134</f>
        <v>114</v>
      </c>
      <c r="L65" s="86">
        <f>Be!K134</f>
        <v>396</v>
      </c>
      <c r="M65" s="87"/>
      <c r="N65" s="88" t="str">
        <f>Be!A127</f>
        <v>Gyömrői Fekete István Általános Iskola</v>
      </c>
    </row>
    <row r="66" spans="1:14" x14ac:dyDescent="0.25">
      <c r="A66" s="80" t="s">
        <v>78</v>
      </c>
      <c r="B66" s="81" t="str">
        <f>Be!A53</f>
        <v>Wágner Levente</v>
      </c>
      <c r="C66" s="82">
        <f>Be!B53</f>
        <v>2006</v>
      </c>
      <c r="D66" s="83">
        <f>Be!C53</f>
        <v>10</v>
      </c>
      <c r="E66" s="84">
        <f>Be!D53</f>
        <v>118</v>
      </c>
      <c r="F66" s="83">
        <f>Be!E53</f>
        <v>4.24</v>
      </c>
      <c r="G66" s="84">
        <f>Be!F53</f>
        <v>109</v>
      </c>
      <c r="H66" s="83">
        <f>Be!G53</f>
        <v>33.25</v>
      </c>
      <c r="I66" s="84">
        <f>Be!H53</f>
        <v>82</v>
      </c>
      <c r="J66" s="85">
        <f>Be!I53</f>
        <v>1.5914351851851851E-3</v>
      </c>
      <c r="K66" s="84">
        <f>Be!J53</f>
        <v>86</v>
      </c>
      <c r="L66" s="86">
        <f>Be!K53</f>
        <v>395</v>
      </c>
      <c r="M66" s="87"/>
      <c r="N66" s="88" t="str">
        <f>Be!A47</f>
        <v>Tápiószentmárton, Kubinyi Ágoston Általános Iskola</v>
      </c>
    </row>
    <row r="67" spans="1:14" x14ac:dyDescent="0.25">
      <c r="A67" s="89" t="s">
        <v>79</v>
      </c>
      <c r="B67" s="81" t="str">
        <f>Be!A133</f>
        <v>Magyari Márk</v>
      </c>
      <c r="C67" s="82">
        <f>Be!B133</f>
        <v>2006</v>
      </c>
      <c r="D67" s="83">
        <f>Be!C133</f>
        <v>9.4</v>
      </c>
      <c r="E67" s="84">
        <f>Be!D133</f>
        <v>143</v>
      </c>
      <c r="F67" s="83">
        <f>Be!E133</f>
        <v>3.89</v>
      </c>
      <c r="G67" s="84">
        <f>Be!F133</f>
        <v>92</v>
      </c>
      <c r="H67" s="83">
        <f>Be!G133</f>
        <v>25.62</v>
      </c>
      <c r="I67" s="84">
        <f>Be!H133</f>
        <v>60</v>
      </c>
      <c r="J67" s="85">
        <f>Be!I133</f>
        <v>1.5844907407407407E-3</v>
      </c>
      <c r="K67" s="84">
        <f>Be!J133</f>
        <v>88</v>
      </c>
      <c r="L67" s="86">
        <f>Be!K133</f>
        <v>383</v>
      </c>
      <c r="M67" s="87"/>
      <c r="N67" s="88" t="str">
        <f>Be!A127</f>
        <v>Gyömrői Fekete István Általános Iskola</v>
      </c>
    </row>
    <row r="68" spans="1:14" x14ac:dyDescent="0.25">
      <c r="A68" s="80" t="s">
        <v>80</v>
      </c>
      <c r="B68" s="81" t="str">
        <f>Be!A32</f>
        <v>Szóka Tamás</v>
      </c>
      <c r="C68" s="82">
        <f>Be!B32</f>
        <v>2007</v>
      </c>
      <c r="D68" s="83">
        <f>Be!C32</f>
        <v>10</v>
      </c>
      <c r="E68" s="84">
        <f>Be!D32</f>
        <v>118</v>
      </c>
      <c r="F68" s="83">
        <f>Be!E32</f>
        <v>3.74</v>
      </c>
      <c r="G68" s="84">
        <f>Be!F32</f>
        <v>85</v>
      </c>
      <c r="H68" s="83">
        <f>Be!G32</f>
        <v>27</v>
      </c>
      <c r="I68" s="84">
        <f>Be!H32</f>
        <v>64</v>
      </c>
      <c r="J68" s="85">
        <f>Be!I32</f>
        <v>1.511574074074074E-3</v>
      </c>
      <c r="K68" s="84">
        <f>Be!J32</f>
        <v>105</v>
      </c>
      <c r="L68" s="86">
        <f>Be!K32</f>
        <v>372</v>
      </c>
      <c r="M68" s="87"/>
      <c r="N68" s="88" t="str">
        <f>Be!A27</f>
        <v>Törökbálint Bálint Márton Általános Iskola</v>
      </c>
    </row>
    <row r="69" spans="1:14" x14ac:dyDescent="0.25">
      <c r="A69" s="89" t="s">
        <v>81</v>
      </c>
      <c r="B69" s="81" t="str">
        <f>Be!A44</f>
        <v>Varga Péter</v>
      </c>
      <c r="C69" s="82">
        <f>Be!B44</f>
        <v>2006</v>
      </c>
      <c r="D69" s="83">
        <f>Be!C44</f>
        <v>9.6</v>
      </c>
      <c r="E69" s="84">
        <f>Be!D44</f>
        <v>135</v>
      </c>
      <c r="F69" s="83">
        <f>Be!E44</f>
        <v>3.73</v>
      </c>
      <c r="G69" s="84">
        <f>Be!F44</f>
        <v>85</v>
      </c>
      <c r="H69" s="83">
        <f>Be!G44</f>
        <v>33.1</v>
      </c>
      <c r="I69" s="84">
        <f>Be!H44</f>
        <v>82</v>
      </c>
      <c r="J69" s="85">
        <f>Be!I44</f>
        <v>1.741898148148148E-3</v>
      </c>
      <c r="K69" s="84">
        <f>Be!J44</f>
        <v>54</v>
      </c>
      <c r="L69" s="86">
        <f>Be!K44</f>
        <v>356</v>
      </c>
      <c r="M69" s="87"/>
      <c r="N69" s="88" t="str">
        <f>Be!A37</f>
        <v>Dabasi Táncsics Mihály Gimnázium</v>
      </c>
    </row>
    <row r="70" spans="1:14" x14ac:dyDescent="0.25">
      <c r="A70" s="80" t="s">
        <v>82</v>
      </c>
      <c r="B70" s="81" t="str">
        <f>Be!A110</f>
        <v>Kardos Marcell</v>
      </c>
      <c r="C70" s="82">
        <f>Be!B110</f>
        <v>2007</v>
      </c>
      <c r="D70" s="83">
        <f>Be!C110</f>
        <v>9.6</v>
      </c>
      <c r="E70" s="84">
        <f>Be!D110</f>
        <v>135</v>
      </c>
      <c r="F70" s="83">
        <f>Be!E110</f>
        <v>3.6</v>
      </c>
      <c r="G70" s="84">
        <f>Be!F110</f>
        <v>79</v>
      </c>
      <c r="H70" s="83">
        <f>Be!G110</f>
        <v>32.869999999999997</v>
      </c>
      <c r="I70" s="84">
        <f>Be!H110</f>
        <v>81</v>
      </c>
      <c r="J70" s="85">
        <f>Be!I110</f>
        <v>1.738425925925926E-3</v>
      </c>
      <c r="K70" s="84">
        <f>Be!J110</f>
        <v>55</v>
      </c>
      <c r="L70" s="86">
        <f>Be!K110</f>
        <v>350</v>
      </c>
      <c r="M70" s="87"/>
      <c r="N70" s="88" t="str">
        <f>Be!A107</f>
        <v>Százhalombattai 1. Számú Általános Iskola</v>
      </c>
    </row>
    <row r="71" spans="1:14" x14ac:dyDescent="0.25">
      <c r="A71" s="89" t="s">
        <v>83</v>
      </c>
      <c r="B71" s="81" t="str">
        <f>Be!A112</f>
        <v>Pátkai Pál</v>
      </c>
      <c r="C71" s="82">
        <f>Be!B112</f>
        <v>2007</v>
      </c>
      <c r="D71" s="83">
        <f>Be!C112</f>
        <v>10</v>
      </c>
      <c r="E71" s="84">
        <f>Be!D112</f>
        <v>118</v>
      </c>
      <c r="F71" s="83">
        <f>Be!E112</f>
        <v>3.57</v>
      </c>
      <c r="G71" s="84">
        <f>Be!F112</f>
        <v>78</v>
      </c>
      <c r="H71" s="83">
        <f>Be!G112</f>
        <v>32.72</v>
      </c>
      <c r="I71" s="84">
        <f>Be!H112</f>
        <v>81</v>
      </c>
      <c r="J71" s="85">
        <f>Be!I112</f>
        <v>1.6701388888888892E-3</v>
      </c>
      <c r="K71" s="84">
        <f>Be!J112</f>
        <v>70</v>
      </c>
      <c r="L71" s="86">
        <f>Be!K112</f>
        <v>347</v>
      </c>
      <c r="M71" s="87"/>
      <c r="N71" s="88" t="str">
        <f>Be!A107</f>
        <v>Százhalombattai 1. Számú Általános Iskola</v>
      </c>
    </row>
    <row r="72" spans="1:14" x14ac:dyDescent="0.25">
      <c r="A72" s="80" t="s">
        <v>84</v>
      </c>
      <c r="B72" s="81" t="str">
        <f>Be!A114</f>
        <v>Takács Kende</v>
      </c>
      <c r="C72" s="82">
        <f>Be!B114</f>
        <v>2007</v>
      </c>
      <c r="D72" s="83">
        <f>Be!C114</f>
        <v>9.9</v>
      </c>
      <c r="E72" s="84">
        <f>Be!D114</f>
        <v>122</v>
      </c>
      <c r="F72" s="83">
        <f>Be!E114</f>
        <v>3.66</v>
      </c>
      <c r="G72" s="84">
        <f>Be!F114</f>
        <v>82</v>
      </c>
      <c r="H72" s="83">
        <f>Be!G114</f>
        <v>36.51</v>
      </c>
      <c r="I72" s="84">
        <f>Be!H114</f>
        <v>92</v>
      </c>
      <c r="J72" s="85">
        <f>Be!I114</f>
        <v>1.7546296296296296E-3</v>
      </c>
      <c r="K72" s="84">
        <f>Be!J114</f>
        <v>51</v>
      </c>
      <c r="L72" s="86">
        <f>Be!K114</f>
        <v>347</v>
      </c>
      <c r="M72" s="87"/>
      <c r="N72" s="88" t="str">
        <f>Be!A107</f>
        <v>Százhalombattai 1. Számú Általános Iskola</v>
      </c>
    </row>
    <row r="73" spans="1:14" x14ac:dyDescent="0.25">
      <c r="A73" s="89" t="s">
        <v>85</v>
      </c>
      <c r="B73" s="81">
        <f>Be!A9</f>
        <v>0</v>
      </c>
      <c r="C73" s="82">
        <f>Be!B9</f>
        <v>0</v>
      </c>
      <c r="D73" s="83">
        <f>Be!C9</f>
        <v>0</v>
      </c>
      <c r="E73" s="84">
        <f>Be!D9</f>
        <v>0</v>
      </c>
      <c r="F73" s="83">
        <f>Be!E9</f>
        <v>0</v>
      </c>
      <c r="G73" s="84">
        <f>Be!F9</f>
        <v>0</v>
      </c>
      <c r="H73" s="83">
        <f>Be!G9</f>
        <v>0</v>
      </c>
      <c r="I73" s="84">
        <f>Be!H9</f>
        <v>0</v>
      </c>
      <c r="J73" s="85">
        <f>Be!I9</f>
        <v>0</v>
      </c>
      <c r="K73" s="84">
        <f>Be!J9</f>
        <v>0</v>
      </c>
      <c r="L73" s="86">
        <f>Be!K9</f>
        <v>0</v>
      </c>
      <c r="M73" s="87"/>
      <c r="N73" s="88">
        <f>Be!M9</f>
        <v>0</v>
      </c>
    </row>
    <row r="74" spans="1:14" x14ac:dyDescent="0.25">
      <c r="A74" s="80" t="s">
        <v>86</v>
      </c>
      <c r="B74" s="81">
        <f>Be!A10</f>
        <v>0</v>
      </c>
      <c r="C74" s="82">
        <f>Be!B10</f>
        <v>0</v>
      </c>
      <c r="D74" s="83">
        <f>Be!C10</f>
        <v>0</v>
      </c>
      <c r="E74" s="84">
        <f>Be!D10</f>
        <v>0</v>
      </c>
      <c r="F74" s="83">
        <f>Be!E10</f>
        <v>0</v>
      </c>
      <c r="G74" s="84">
        <f>Be!F10</f>
        <v>0</v>
      </c>
      <c r="H74" s="83">
        <f>Be!G10</f>
        <v>0</v>
      </c>
      <c r="I74" s="84">
        <f>Be!H10</f>
        <v>0</v>
      </c>
      <c r="J74" s="85">
        <f>Be!I10</f>
        <v>0</v>
      </c>
      <c r="K74" s="84">
        <f>Be!J10</f>
        <v>0</v>
      </c>
      <c r="L74" s="86">
        <f>Be!K10</f>
        <v>0</v>
      </c>
      <c r="M74" s="87"/>
      <c r="N74" s="88">
        <f>Be!M10</f>
        <v>0</v>
      </c>
    </row>
    <row r="75" spans="1:14" x14ac:dyDescent="0.25">
      <c r="A75" s="89" t="s">
        <v>87</v>
      </c>
      <c r="B75" s="81">
        <f>Be!A11</f>
        <v>0</v>
      </c>
      <c r="C75" s="82">
        <f>Be!B11</f>
        <v>0</v>
      </c>
      <c r="D75" s="83">
        <f>Be!C11</f>
        <v>0</v>
      </c>
      <c r="E75" s="84">
        <f>Be!D11</f>
        <v>0</v>
      </c>
      <c r="F75" s="83">
        <f>Be!E11</f>
        <v>0</v>
      </c>
      <c r="G75" s="84">
        <f>Be!F11</f>
        <v>0</v>
      </c>
      <c r="H75" s="83">
        <f>Be!G11</f>
        <v>0</v>
      </c>
      <c r="I75" s="84">
        <f>Be!H11</f>
        <v>0</v>
      </c>
      <c r="J75" s="85">
        <f>Be!I11</f>
        <v>0</v>
      </c>
      <c r="K75" s="84">
        <f>Be!J11</f>
        <v>0</v>
      </c>
      <c r="L75" s="86">
        <f>Be!K11</f>
        <v>0</v>
      </c>
      <c r="M75" s="87"/>
      <c r="N75" s="88">
        <f>Be!M11</f>
        <v>0</v>
      </c>
    </row>
    <row r="76" spans="1:14" x14ac:dyDescent="0.25">
      <c r="A76" s="80" t="s">
        <v>88</v>
      </c>
      <c r="B76" s="81">
        <f>Be!A12</f>
        <v>0</v>
      </c>
      <c r="C76" s="82">
        <f>Be!B12</f>
        <v>0</v>
      </c>
      <c r="D76" s="83">
        <f>Be!C12</f>
        <v>0</v>
      </c>
      <c r="E76" s="84">
        <f>Be!D12</f>
        <v>0</v>
      </c>
      <c r="F76" s="83">
        <f>Be!E12</f>
        <v>0</v>
      </c>
      <c r="G76" s="84">
        <f>Be!F12</f>
        <v>0</v>
      </c>
      <c r="H76" s="83">
        <f>Be!G12</f>
        <v>0</v>
      </c>
      <c r="I76" s="84">
        <f>Be!H12</f>
        <v>0</v>
      </c>
      <c r="J76" s="85">
        <f>Be!I12</f>
        <v>0</v>
      </c>
      <c r="K76" s="84">
        <f>Be!J12</f>
        <v>0</v>
      </c>
      <c r="L76" s="86">
        <f>Be!K12</f>
        <v>0</v>
      </c>
      <c r="M76" s="87"/>
      <c r="N76" s="88">
        <f>Be!M12</f>
        <v>0</v>
      </c>
    </row>
    <row r="77" spans="1:14" x14ac:dyDescent="0.25">
      <c r="A77" s="89" t="s">
        <v>89</v>
      </c>
      <c r="B77" s="81">
        <f>Be!A13</f>
        <v>0</v>
      </c>
      <c r="C77" s="82">
        <f>Be!B13</f>
        <v>0</v>
      </c>
      <c r="D77" s="83">
        <f>Be!C13</f>
        <v>0</v>
      </c>
      <c r="E77" s="84">
        <f>Be!D13</f>
        <v>0</v>
      </c>
      <c r="F77" s="83">
        <f>Be!E13</f>
        <v>0</v>
      </c>
      <c r="G77" s="84">
        <f>Be!F13</f>
        <v>0</v>
      </c>
      <c r="H77" s="83">
        <f>Be!G13</f>
        <v>0</v>
      </c>
      <c r="I77" s="84">
        <f>Be!H13</f>
        <v>0</v>
      </c>
      <c r="J77" s="85">
        <f>Be!I13</f>
        <v>0</v>
      </c>
      <c r="K77" s="84">
        <f>Be!J13</f>
        <v>0</v>
      </c>
      <c r="L77" s="86">
        <f>Be!K13</f>
        <v>0</v>
      </c>
      <c r="M77" s="87"/>
      <c r="N77" s="88">
        <f>Be!M13</f>
        <v>0</v>
      </c>
    </row>
    <row r="78" spans="1:14" x14ac:dyDescent="0.25">
      <c r="A78" s="80" t="s">
        <v>90</v>
      </c>
      <c r="B78" s="81">
        <f>Be!A14</f>
        <v>0</v>
      </c>
      <c r="C78" s="82">
        <f>Be!B14</f>
        <v>0</v>
      </c>
      <c r="D78" s="83">
        <f>Be!C14</f>
        <v>0</v>
      </c>
      <c r="E78" s="84">
        <f>Be!D14</f>
        <v>0</v>
      </c>
      <c r="F78" s="83">
        <f>Be!E14</f>
        <v>0</v>
      </c>
      <c r="G78" s="84">
        <f>Be!F14</f>
        <v>0</v>
      </c>
      <c r="H78" s="83">
        <f>Be!G14</f>
        <v>0</v>
      </c>
      <c r="I78" s="84">
        <f>Be!H14</f>
        <v>0</v>
      </c>
      <c r="J78" s="85">
        <f>Be!I14</f>
        <v>0</v>
      </c>
      <c r="K78" s="84">
        <f>Be!J14</f>
        <v>0</v>
      </c>
      <c r="L78" s="86">
        <f>Be!K14</f>
        <v>0</v>
      </c>
      <c r="M78" s="87"/>
      <c r="N78" s="88">
        <f>Be!M14</f>
        <v>0</v>
      </c>
    </row>
    <row r="79" spans="1:14" x14ac:dyDescent="0.25">
      <c r="A79" s="89" t="s">
        <v>91</v>
      </c>
      <c r="B79" s="81">
        <f>Be!A15</f>
        <v>0</v>
      </c>
      <c r="C79" s="82">
        <f>Be!B15</f>
        <v>0</v>
      </c>
      <c r="D79" s="83">
        <f>Be!C15</f>
        <v>0</v>
      </c>
      <c r="E79" s="84">
        <f>Be!D15</f>
        <v>0</v>
      </c>
      <c r="F79" s="83">
        <f>Be!E15</f>
        <v>0</v>
      </c>
      <c r="G79" s="84">
        <f>Be!F15</f>
        <v>0</v>
      </c>
      <c r="H79" s="83">
        <f>Be!G15</f>
        <v>0</v>
      </c>
      <c r="I79" s="84">
        <f>Be!H15</f>
        <v>0</v>
      </c>
      <c r="J79" s="85">
        <f>Be!I15</f>
        <v>0</v>
      </c>
      <c r="K79" s="84">
        <f>Be!J15</f>
        <v>0</v>
      </c>
      <c r="L79" s="86">
        <f>Be!K15</f>
        <v>0</v>
      </c>
      <c r="M79" s="87"/>
      <c r="N79" s="88">
        <f>Be!M15</f>
        <v>0</v>
      </c>
    </row>
    <row r="80" spans="1:14" x14ac:dyDescent="0.25">
      <c r="A80" s="80" t="s">
        <v>92</v>
      </c>
      <c r="B80" s="81">
        <f>Be!A16</f>
        <v>0</v>
      </c>
      <c r="C80" s="82">
        <f>Be!B16</f>
        <v>0</v>
      </c>
      <c r="D80" s="83">
        <f>Be!C16</f>
        <v>0</v>
      </c>
      <c r="E80" s="84">
        <f>Be!D16</f>
        <v>0</v>
      </c>
      <c r="F80" s="83">
        <f>Be!E16</f>
        <v>0</v>
      </c>
      <c r="G80" s="84">
        <f>Be!F16</f>
        <v>0</v>
      </c>
      <c r="H80" s="83">
        <f>Be!G16</f>
        <v>0</v>
      </c>
      <c r="I80" s="84">
        <f>Be!H16</f>
        <v>0</v>
      </c>
      <c r="J80" s="85">
        <f>Be!I16</f>
        <v>0</v>
      </c>
      <c r="K80" s="84">
        <f>Be!J16</f>
        <v>0</v>
      </c>
      <c r="L80" s="86">
        <f>Be!K16</f>
        <v>0</v>
      </c>
      <c r="M80" s="87"/>
      <c r="N80" s="88">
        <f>Be!M16</f>
        <v>0</v>
      </c>
    </row>
    <row r="81" spans="1:14" x14ac:dyDescent="0.25">
      <c r="A81" s="89" t="s">
        <v>93</v>
      </c>
      <c r="B81" s="81">
        <f>Be!A17</f>
        <v>0</v>
      </c>
      <c r="C81" s="82">
        <f>Be!B17</f>
        <v>0</v>
      </c>
      <c r="D81" s="83">
        <f>Be!C17</f>
        <v>0</v>
      </c>
      <c r="E81" s="84">
        <f>Be!D17</f>
        <v>0</v>
      </c>
      <c r="F81" s="83">
        <f>Be!E17</f>
        <v>0</v>
      </c>
      <c r="G81" s="84">
        <f>Be!F17</f>
        <v>0</v>
      </c>
      <c r="H81" s="83">
        <f>Be!G17</f>
        <v>0</v>
      </c>
      <c r="I81" s="84">
        <f>Be!H17</f>
        <v>0</v>
      </c>
      <c r="J81" s="85">
        <f>Be!I17</f>
        <v>0</v>
      </c>
      <c r="K81" s="84">
        <f>Be!J17</f>
        <v>0</v>
      </c>
      <c r="L81" s="86">
        <f>Be!K17</f>
        <v>0</v>
      </c>
      <c r="M81" s="87"/>
      <c r="N81" s="88">
        <f>Be!M17</f>
        <v>0</v>
      </c>
    </row>
    <row r="82" spans="1:14" x14ac:dyDescent="0.25">
      <c r="A82" s="80" t="s">
        <v>94</v>
      </c>
      <c r="B82" s="81">
        <f>Be!A18</f>
        <v>0</v>
      </c>
      <c r="C82" s="82">
        <f>Be!B18</f>
        <v>0</v>
      </c>
      <c r="D82" s="83">
        <f>Be!C18</f>
        <v>0</v>
      </c>
      <c r="E82" s="84">
        <f>Be!D18</f>
        <v>0</v>
      </c>
      <c r="F82" s="83">
        <f>Be!E18</f>
        <v>0</v>
      </c>
      <c r="G82" s="84">
        <f>Be!F18</f>
        <v>0</v>
      </c>
      <c r="H82" s="83">
        <f>Be!G18</f>
        <v>0</v>
      </c>
      <c r="I82" s="84">
        <f>Be!H18</f>
        <v>0</v>
      </c>
      <c r="J82" s="85">
        <f>Be!I18</f>
        <v>0</v>
      </c>
      <c r="K82" s="84">
        <f>Be!J18</f>
        <v>0</v>
      </c>
      <c r="L82" s="86">
        <f>Be!K18</f>
        <v>0</v>
      </c>
      <c r="M82" s="87"/>
      <c r="N82" s="88">
        <f>Be!M18</f>
        <v>0</v>
      </c>
    </row>
    <row r="83" spans="1:14" x14ac:dyDescent="0.25">
      <c r="A83" s="89" t="s">
        <v>95</v>
      </c>
      <c r="B83" s="81">
        <f>Be!A19</f>
        <v>0</v>
      </c>
      <c r="C83" s="82">
        <f>Be!B19</f>
        <v>0</v>
      </c>
      <c r="D83" s="83">
        <f>Be!C19</f>
        <v>0</v>
      </c>
      <c r="E83" s="84">
        <f>Be!D19</f>
        <v>0</v>
      </c>
      <c r="F83" s="83">
        <f>Be!E19</f>
        <v>0</v>
      </c>
      <c r="G83" s="84">
        <f>Be!F19</f>
        <v>0</v>
      </c>
      <c r="H83" s="83">
        <f>Be!G19</f>
        <v>0</v>
      </c>
      <c r="I83" s="84">
        <f>Be!H19</f>
        <v>0</v>
      </c>
      <c r="J83" s="85">
        <f>Be!I19</f>
        <v>0</v>
      </c>
      <c r="K83" s="84">
        <f>Be!J19</f>
        <v>0</v>
      </c>
      <c r="L83" s="86">
        <f>Be!K19</f>
        <v>0</v>
      </c>
      <c r="M83" s="87"/>
      <c r="N83" s="88">
        <f>Be!M19</f>
        <v>0</v>
      </c>
    </row>
    <row r="84" spans="1:14" x14ac:dyDescent="0.25">
      <c r="A84" s="80" t="s">
        <v>96</v>
      </c>
      <c r="B84" s="81">
        <f>Be!A20</f>
        <v>0</v>
      </c>
      <c r="C84" s="82">
        <f>Be!B20</f>
        <v>0</v>
      </c>
      <c r="D84" s="83">
        <f>Be!C20</f>
        <v>0</v>
      </c>
      <c r="E84" s="84">
        <f>Be!D20</f>
        <v>0</v>
      </c>
      <c r="F84" s="83">
        <f>Be!E20</f>
        <v>0</v>
      </c>
      <c r="G84" s="84">
        <f>Be!F20</f>
        <v>0</v>
      </c>
      <c r="H84" s="83">
        <f>Be!G20</f>
        <v>0</v>
      </c>
      <c r="I84" s="84">
        <f>Be!H20</f>
        <v>0</v>
      </c>
      <c r="J84" s="85">
        <f>Be!I20</f>
        <v>0</v>
      </c>
      <c r="K84" s="84">
        <f>Be!J20</f>
        <v>0</v>
      </c>
      <c r="L84" s="86">
        <f>Be!K20</f>
        <v>0</v>
      </c>
      <c r="M84" s="87"/>
      <c r="N84" s="88">
        <f>Be!M20</f>
        <v>0</v>
      </c>
    </row>
    <row r="85" spans="1:14" x14ac:dyDescent="0.25">
      <c r="A85" s="89" t="s">
        <v>97</v>
      </c>
      <c r="B85" s="81">
        <f>Be!A21</f>
        <v>0</v>
      </c>
      <c r="C85" s="82">
        <f>Be!B21</f>
        <v>0</v>
      </c>
      <c r="D85" s="83">
        <f>Be!C21</f>
        <v>0</v>
      </c>
      <c r="E85" s="84">
        <f>Be!D21</f>
        <v>0</v>
      </c>
      <c r="F85" s="83">
        <f>Be!E21</f>
        <v>0</v>
      </c>
      <c r="G85" s="84">
        <f>Be!F21</f>
        <v>0</v>
      </c>
      <c r="H85" s="83">
        <f>Be!G21</f>
        <v>0</v>
      </c>
      <c r="I85" s="84">
        <f>Be!H21</f>
        <v>0</v>
      </c>
      <c r="J85" s="85">
        <f>Be!I21</f>
        <v>0</v>
      </c>
      <c r="K85" s="84">
        <f>Be!J21</f>
        <v>0</v>
      </c>
      <c r="L85" s="86">
        <f>Be!K21</f>
        <v>0</v>
      </c>
      <c r="M85" s="87"/>
      <c r="N85" s="88">
        <f>Be!M21</f>
        <v>0</v>
      </c>
    </row>
    <row r="86" spans="1:14" x14ac:dyDescent="0.25">
      <c r="A86" s="80" t="s">
        <v>98</v>
      </c>
      <c r="B86" s="81">
        <f>Be!A22</f>
        <v>0</v>
      </c>
      <c r="C86" s="82">
        <f>Be!B22</f>
        <v>0</v>
      </c>
      <c r="D86" s="83">
        <f>Be!C22</f>
        <v>0</v>
      </c>
      <c r="E86" s="84">
        <f>Be!D22</f>
        <v>0</v>
      </c>
      <c r="F86" s="83">
        <f>Be!E22</f>
        <v>0</v>
      </c>
      <c r="G86" s="84">
        <f>Be!F22</f>
        <v>0</v>
      </c>
      <c r="H86" s="83">
        <f>Be!G22</f>
        <v>0</v>
      </c>
      <c r="I86" s="84">
        <f>Be!H22</f>
        <v>0</v>
      </c>
      <c r="J86" s="85">
        <f>Be!I22</f>
        <v>0</v>
      </c>
      <c r="K86" s="84">
        <f>Be!J22</f>
        <v>0</v>
      </c>
      <c r="L86" s="86">
        <f>Be!K22</f>
        <v>0</v>
      </c>
      <c r="M86" s="87"/>
      <c r="N86" s="88">
        <f>Be!M22</f>
        <v>0</v>
      </c>
    </row>
    <row r="87" spans="1:14" x14ac:dyDescent="0.25">
      <c r="A87" s="89" t="s">
        <v>99</v>
      </c>
      <c r="B87" s="81">
        <f>Be!A23</f>
        <v>0</v>
      </c>
      <c r="C87" s="82">
        <f>Be!B23</f>
        <v>0</v>
      </c>
      <c r="D87" s="83">
        <f>Be!C23</f>
        <v>0</v>
      </c>
      <c r="E87" s="84">
        <f>Be!D23</f>
        <v>0</v>
      </c>
      <c r="F87" s="83">
        <f>Be!E23</f>
        <v>0</v>
      </c>
      <c r="G87" s="84">
        <f>Be!F23</f>
        <v>0</v>
      </c>
      <c r="H87" s="83">
        <f>Be!G23</f>
        <v>0</v>
      </c>
      <c r="I87" s="84">
        <f>Be!H23</f>
        <v>0</v>
      </c>
      <c r="J87" s="85">
        <f>Be!I23</f>
        <v>0</v>
      </c>
      <c r="K87" s="84">
        <f>Be!J23</f>
        <v>0</v>
      </c>
      <c r="L87" s="86">
        <f>Be!K23</f>
        <v>0</v>
      </c>
      <c r="M87" s="87"/>
      <c r="N87" s="88">
        <f>Be!M23</f>
        <v>0</v>
      </c>
    </row>
    <row r="88" spans="1:14" x14ac:dyDescent="0.25">
      <c r="A88" s="80" t="s">
        <v>100</v>
      </c>
      <c r="B88" s="81">
        <f>Be!A24</f>
        <v>0</v>
      </c>
      <c r="C88" s="82">
        <f>Be!B24</f>
        <v>0</v>
      </c>
      <c r="D88" s="83">
        <f>Be!C24</f>
        <v>0</v>
      </c>
      <c r="E88" s="84">
        <f>Be!D24</f>
        <v>0</v>
      </c>
      <c r="F88" s="83">
        <f>Be!E24</f>
        <v>0</v>
      </c>
      <c r="G88" s="84">
        <f>Be!F24</f>
        <v>0</v>
      </c>
      <c r="H88" s="83">
        <f>Be!G24</f>
        <v>0</v>
      </c>
      <c r="I88" s="84">
        <f>Be!H24</f>
        <v>0</v>
      </c>
      <c r="J88" s="85">
        <f>Be!I24</f>
        <v>0</v>
      </c>
      <c r="K88" s="84">
        <f>Be!J24</f>
        <v>0</v>
      </c>
      <c r="L88" s="86">
        <f>Be!K24</f>
        <v>0</v>
      </c>
      <c r="M88" s="87"/>
      <c r="N88" s="88">
        <f>Be!M24</f>
        <v>0</v>
      </c>
    </row>
    <row r="89" spans="1:14" x14ac:dyDescent="0.25">
      <c r="A89" s="89" t="s">
        <v>101</v>
      </c>
      <c r="B89" s="81">
        <f>Be!A25</f>
        <v>0</v>
      </c>
      <c r="C89" s="82">
        <f>Be!B25</f>
        <v>0</v>
      </c>
      <c r="D89" s="83">
        <f>Be!C25</f>
        <v>0</v>
      </c>
      <c r="E89" s="84">
        <f>Be!D25</f>
        <v>0</v>
      </c>
      <c r="F89" s="83">
        <f>Be!E25</f>
        <v>0</v>
      </c>
      <c r="G89" s="84">
        <f>Be!F25</f>
        <v>0</v>
      </c>
      <c r="H89" s="83">
        <f>Be!G25</f>
        <v>0</v>
      </c>
      <c r="I89" s="84">
        <f>Be!H25</f>
        <v>0</v>
      </c>
      <c r="J89" s="85">
        <f>Be!I25</f>
        <v>0</v>
      </c>
      <c r="K89" s="84">
        <f>Be!J25</f>
        <v>0</v>
      </c>
      <c r="L89" s="86">
        <f>Be!K25</f>
        <v>0</v>
      </c>
      <c r="M89" s="87"/>
      <c r="N89" s="88">
        <f>Be!M25</f>
        <v>0</v>
      </c>
    </row>
    <row r="90" spans="1:14" x14ac:dyDescent="0.25">
      <c r="A90" s="80" t="s">
        <v>102</v>
      </c>
      <c r="B90" s="81">
        <f>Be!A34</f>
        <v>0</v>
      </c>
      <c r="C90" s="82">
        <f>Be!B34</f>
        <v>0</v>
      </c>
      <c r="D90" s="83">
        <f>Be!C34</f>
        <v>0</v>
      </c>
      <c r="E90" s="84">
        <f>Be!D34</f>
        <v>0</v>
      </c>
      <c r="F90" s="83">
        <f>Be!E34</f>
        <v>0</v>
      </c>
      <c r="G90" s="84">
        <f>Be!F34</f>
        <v>0</v>
      </c>
      <c r="H90" s="83">
        <f>Be!G34</f>
        <v>0</v>
      </c>
      <c r="I90" s="84">
        <f>Be!H34</f>
        <v>0</v>
      </c>
      <c r="J90" s="85">
        <f>Be!I34</f>
        <v>0</v>
      </c>
      <c r="K90" s="84">
        <f>Be!J34</f>
        <v>0</v>
      </c>
      <c r="L90" s="86">
        <f>Be!K34</f>
        <v>0</v>
      </c>
      <c r="M90" s="87"/>
      <c r="N90" s="88" t="str">
        <f>Be!A27</f>
        <v>Törökbálint Bálint Márton Általános Iskola</v>
      </c>
    </row>
    <row r="91" spans="1:14" x14ac:dyDescent="0.25">
      <c r="A91" s="89" t="s">
        <v>103</v>
      </c>
      <c r="B91" s="81">
        <f>Be!A99</f>
        <v>0</v>
      </c>
      <c r="C91" s="82">
        <f>Be!B99</f>
        <v>0</v>
      </c>
      <c r="D91" s="83">
        <f>Be!C99</f>
        <v>0</v>
      </c>
      <c r="E91" s="84">
        <f>Be!D99</f>
        <v>0</v>
      </c>
      <c r="F91" s="83">
        <f>Be!E99</f>
        <v>0</v>
      </c>
      <c r="G91" s="84">
        <f>Be!F99</f>
        <v>0</v>
      </c>
      <c r="H91" s="83">
        <f>Be!G99</f>
        <v>0</v>
      </c>
      <c r="I91" s="84">
        <f>Be!H99</f>
        <v>0</v>
      </c>
      <c r="J91" s="85">
        <f>Be!I99</f>
        <v>0</v>
      </c>
      <c r="K91" s="84">
        <f>Be!J99</f>
        <v>0</v>
      </c>
      <c r="L91" s="86">
        <f>Be!K99</f>
        <v>0</v>
      </c>
      <c r="M91" s="87"/>
      <c r="N91" s="88" t="str">
        <f>Be!A97</f>
        <v>Általános Iskola</v>
      </c>
    </row>
    <row r="92" spans="1:14" x14ac:dyDescent="0.25">
      <c r="A92" s="80" t="s">
        <v>104</v>
      </c>
      <c r="B92" s="81">
        <f>Be!A100</f>
        <v>0</v>
      </c>
      <c r="C92" s="82">
        <f>Be!B100</f>
        <v>0</v>
      </c>
      <c r="D92" s="83">
        <f>Be!C100</f>
        <v>0</v>
      </c>
      <c r="E92" s="84">
        <f>Be!D100</f>
        <v>0</v>
      </c>
      <c r="F92" s="83">
        <f>Be!E100</f>
        <v>0</v>
      </c>
      <c r="G92" s="84">
        <f>Be!F100</f>
        <v>0</v>
      </c>
      <c r="H92" s="83">
        <f>Be!G100</f>
        <v>0</v>
      </c>
      <c r="I92" s="84">
        <f>Be!H100</f>
        <v>0</v>
      </c>
      <c r="J92" s="85">
        <f>Be!I100</f>
        <v>0</v>
      </c>
      <c r="K92" s="84">
        <f>Be!J100</f>
        <v>0</v>
      </c>
      <c r="L92" s="86">
        <f>Be!K100</f>
        <v>0</v>
      </c>
      <c r="M92" s="87"/>
      <c r="N92" s="88" t="str">
        <f>Be!A97</f>
        <v>Általános Iskola</v>
      </c>
    </row>
    <row r="93" spans="1:14" x14ac:dyDescent="0.25">
      <c r="A93" s="89" t="s">
        <v>105</v>
      </c>
      <c r="B93" s="81">
        <f>Be!A101</f>
        <v>0</v>
      </c>
      <c r="C93" s="82">
        <f>Be!B101</f>
        <v>0</v>
      </c>
      <c r="D93" s="83">
        <f>Be!C101</f>
        <v>0</v>
      </c>
      <c r="E93" s="84">
        <f>Be!D101</f>
        <v>0</v>
      </c>
      <c r="F93" s="83">
        <f>Be!E101</f>
        <v>0</v>
      </c>
      <c r="G93" s="84">
        <f>Be!F101</f>
        <v>0</v>
      </c>
      <c r="H93" s="83">
        <f>Be!G101</f>
        <v>0</v>
      </c>
      <c r="I93" s="84">
        <f>Be!H101</f>
        <v>0</v>
      </c>
      <c r="J93" s="85">
        <f>Be!I101</f>
        <v>0</v>
      </c>
      <c r="K93" s="84">
        <f>Be!J101</f>
        <v>0</v>
      </c>
      <c r="L93" s="86">
        <f>Be!K101</f>
        <v>0</v>
      </c>
      <c r="M93" s="87"/>
      <c r="N93" s="88" t="str">
        <f>Be!A97</f>
        <v>Általános Iskola</v>
      </c>
    </row>
    <row r="94" spans="1:14" x14ac:dyDescent="0.25">
      <c r="A94" s="80" t="s">
        <v>106</v>
      </c>
      <c r="B94" s="81">
        <f>Be!A102</f>
        <v>0</v>
      </c>
      <c r="C94" s="82">
        <f>Be!B102</f>
        <v>0</v>
      </c>
      <c r="D94" s="83">
        <f>Be!C102</f>
        <v>0</v>
      </c>
      <c r="E94" s="84">
        <f>Be!D102</f>
        <v>0</v>
      </c>
      <c r="F94" s="83">
        <f>Be!E102</f>
        <v>0</v>
      </c>
      <c r="G94" s="84">
        <f>Be!F102</f>
        <v>0</v>
      </c>
      <c r="H94" s="83">
        <f>Be!G102</f>
        <v>0</v>
      </c>
      <c r="I94" s="84">
        <f>Be!H102</f>
        <v>0</v>
      </c>
      <c r="J94" s="85">
        <f>Be!I102</f>
        <v>0</v>
      </c>
      <c r="K94" s="84">
        <f>Be!J102</f>
        <v>0</v>
      </c>
      <c r="L94" s="86">
        <f>Be!K102</f>
        <v>0</v>
      </c>
      <c r="M94" s="87"/>
      <c r="N94" s="88" t="str">
        <f>Be!A97</f>
        <v>Általános Iskola</v>
      </c>
    </row>
    <row r="95" spans="1:14" x14ac:dyDescent="0.25">
      <c r="A95" s="89" t="s">
        <v>107</v>
      </c>
      <c r="B95" s="81">
        <f>Be!A103</f>
        <v>0</v>
      </c>
      <c r="C95" s="82">
        <f>Be!B103</f>
        <v>0</v>
      </c>
      <c r="D95" s="83">
        <f>Be!C103</f>
        <v>0</v>
      </c>
      <c r="E95" s="84">
        <f>Be!D103</f>
        <v>0</v>
      </c>
      <c r="F95" s="83">
        <f>Be!E103</f>
        <v>0</v>
      </c>
      <c r="G95" s="84">
        <f>Be!F103</f>
        <v>0</v>
      </c>
      <c r="H95" s="83">
        <f>Be!G103</f>
        <v>0</v>
      </c>
      <c r="I95" s="84">
        <f>Be!H103</f>
        <v>0</v>
      </c>
      <c r="J95" s="85">
        <f>Be!I103</f>
        <v>0</v>
      </c>
      <c r="K95" s="84">
        <f>Be!J103</f>
        <v>0</v>
      </c>
      <c r="L95" s="86">
        <f>Be!K103</f>
        <v>0</v>
      </c>
      <c r="M95" s="87"/>
      <c r="N95" s="88" t="str">
        <f>Be!A97</f>
        <v>Általános Iskola</v>
      </c>
    </row>
    <row r="96" spans="1:14" x14ac:dyDescent="0.25">
      <c r="A96" s="80" t="s">
        <v>108</v>
      </c>
      <c r="B96" s="81">
        <f>Be!A104</f>
        <v>0</v>
      </c>
      <c r="C96" s="82">
        <f>Be!B104</f>
        <v>0</v>
      </c>
      <c r="D96" s="83">
        <f>Be!C104</f>
        <v>0</v>
      </c>
      <c r="E96" s="84">
        <f>Be!D104</f>
        <v>0</v>
      </c>
      <c r="F96" s="83">
        <f>Be!E104</f>
        <v>0</v>
      </c>
      <c r="G96" s="84">
        <f>Be!F104</f>
        <v>0</v>
      </c>
      <c r="H96" s="83">
        <f>Be!G104</f>
        <v>0</v>
      </c>
      <c r="I96" s="84">
        <f>Be!H104</f>
        <v>0</v>
      </c>
      <c r="J96" s="85">
        <f>Be!I104</f>
        <v>0</v>
      </c>
      <c r="K96" s="84">
        <f>Be!J104</f>
        <v>0</v>
      </c>
      <c r="L96" s="86">
        <f>Be!K104</f>
        <v>0</v>
      </c>
      <c r="M96" s="87"/>
      <c r="N96" s="88" t="str">
        <f>Be!A97</f>
        <v>Általános Iskola</v>
      </c>
    </row>
    <row r="97" spans="1:14" x14ac:dyDescent="0.25">
      <c r="A97" s="89" t="s">
        <v>109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3">
        <f>Be!E149</f>
        <v>0</v>
      </c>
      <c r="G97" s="84">
        <f>Be!F149</f>
        <v>0</v>
      </c>
      <c r="H97" s="83">
        <f>Be!G149</f>
        <v>0</v>
      </c>
      <c r="I97" s="84">
        <f>Be!H149</f>
        <v>0</v>
      </c>
      <c r="J97" s="85">
        <f>Be!I149</f>
        <v>0</v>
      </c>
      <c r="K97" s="84">
        <f>Be!J149</f>
        <v>0</v>
      </c>
      <c r="L97" s="86">
        <f>Be!K149</f>
        <v>0</v>
      </c>
      <c r="M97" s="87"/>
      <c r="N97" s="88">
        <f>Be!A147</f>
        <v>0</v>
      </c>
    </row>
    <row r="98" spans="1:14" x14ac:dyDescent="0.25">
      <c r="A98" s="80" t="s">
        <v>110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3">
        <f>Be!E150</f>
        <v>0</v>
      </c>
      <c r="G98" s="84">
        <f>Be!F150</f>
        <v>0</v>
      </c>
      <c r="H98" s="83">
        <f>Be!G150</f>
        <v>0</v>
      </c>
      <c r="I98" s="84">
        <f>Be!H150</f>
        <v>0</v>
      </c>
      <c r="J98" s="85">
        <f>Be!I150</f>
        <v>0</v>
      </c>
      <c r="K98" s="84">
        <f>Be!J150</f>
        <v>0</v>
      </c>
      <c r="L98" s="86">
        <f>Be!K150</f>
        <v>0</v>
      </c>
      <c r="M98" s="87"/>
      <c r="N98" s="88">
        <f>Be!A147</f>
        <v>0</v>
      </c>
    </row>
    <row r="99" spans="1:14" x14ac:dyDescent="0.25">
      <c r="A99" s="89" t="s">
        <v>111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3">
        <f>Be!E151</f>
        <v>0</v>
      </c>
      <c r="G99" s="84">
        <f>Be!F151</f>
        <v>0</v>
      </c>
      <c r="H99" s="83">
        <f>Be!G151</f>
        <v>0</v>
      </c>
      <c r="I99" s="84">
        <f>Be!H151</f>
        <v>0</v>
      </c>
      <c r="J99" s="85">
        <f>Be!I151</f>
        <v>0</v>
      </c>
      <c r="K99" s="84">
        <f>Be!J151</f>
        <v>0</v>
      </c>
      <c r="L99" s="86">
        <f>Be!K151</f>
        <v>0</v>
      </c>
      <c r="M99" s="87"/>
      <c r="N99" s="88">
        <f>Be!A147</f>
        <v>0</v>
      </c>
    </row>
    <row r="100" spans="1:14" x14ac:dyDescent="0.25">
      <c r="A100" s="80" t="s">
        <v>112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3">
        <f>Be!E152</f>
        <v>0</v>
      </c>
      <c r="G100" s="84">
        <f>Be!F152</f>
        <v>0</v>
      </c>
      <c r="H100" s="83">
        <f>Be!G152</f>
        <v>0</v>
      </c>
      <c r="I100" s="84">
        <f>Be!H152</f>
        <v>0</v>
      </c>
      <c r="J100" s="85">
        <f>Be!I152</f>
        <v>0</v>
      </c>
      <c r="K100" s="84">
        <f>Be!J152</f>
        <v>0</v>
      </c>
      <c r="L100" s="86">
        <f>Be!K152</f>
        <v>0</v>
      </c>
      <c r="M100" s="87"/>
      <c r="N100" s="88">
        <f>Be!A147</f>
        <v>0</v>
      </c>
    </row>
    <row r="101" spans="1:14" x14ac:dyDescent="0.25">
      <c r="A101" s="89" t="s">
        <v>113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3">
        <f>Be!E153</f>
        <v>0</v>
      </c>
      <c r="G101" s="84">
        <f>Be!F153</f>
        <v>0</v>
      </c>
      <c r="H101" s="83">
        <f>Be!G153</f>
        <v>0</v>
      </c>
      <c r="I101" s="84">
        <f>Be!H153</f>
        <v>0</v>
      </c>
      <c r="J101" s="85">
        <f>Be!I153</f>
        <v>0</v>
      </c>
      <c r="K101" s="84">
        <f>Be!J153</f>
        <v>0</v>
      </c>
      <c r="L101" s="86">
        <f>Be!K153</f>
        <v>0</v>
      </c>
      <c r="M101" s="87"/>
      <c r="N101" s="88">
        <f>Be!A147</f>
        <v>0</v>
      </c>
    </row>
    <row r="102" spans="1:14" x14ac:dyDescent="0.25">
      <c r="A102" s="80" t="s">
        <v>114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3">
        <f>Be!E154</f>
        <v>0</v>
      </c>
      <c r="G102" s="84">
        <f>Be!F154</f>
        <v>0</v>
      </c>
      <c r="H102" s="83">
        <f>Be!G154</f>
        <v>0</v>
      </c>
      <c r="I102" s="84">
        <f>Be!H154</f>
        <v>0</v>
      </c>
      <c r="J102" s="85">
        <f>Be!I154</f>
        <v>0</v>
      </c>
      <c r="K102" s="84">
        <f>Be!J154</f>
        <v>0</v>
      </c>
      <c r="L102" s="86">
        <f>Be!K154</f>
        <v>0</v>
      </c>
      <c r="M102" s="87"/>
      <c r="N102" s="88">
        <f>Be!A147</f>
        <v>0</v>
      </c>
    </row>
    <row r="103" spans="1:14" x14ac:dyDescent="0.25">
      <c r="A103" s="89" t="s">
        <v>115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3">
        <f>Be!E159</f>
        <v>0</v>
      </c>
      <c r="G103" s="84">
        <f>Be!F159</f>
        <v>0</v>
      </c>
      <c r="H103" s="83">
        <f>Be!G159</f>
        <v>0</v>
      </c>
      <c r="I103" s="84">
        <f>Be!H159</f>
        <v>0</v>
      </c>
      <c r="J103" s="85">
        <f>Be!I159</f>
        <v>0</v>
      </c>
      <c r="K103" s="84">
        <f>Be!J159</f>
        <v>0</v>
      </c>
      <c r="L103" s="86">
        <f>Be!K159</f>
        <v>0</v>
      </c>
      <c r="M103" s="87"/>
      <c r="N103" s="88">
        <f>Be!A157</f>
        <v>0</v>
      </c>
    </row>
    <row r="104" spans="1:14" x14ac:dyDescent="0.25">
      <c r="A104" s="80" t="s">
        <v>116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3">
        <f>Be!E160</f>
        <v>0</v>
      </c>
      <c r="G104" s="84">
        <f>Be!F160</f>
        <v>0</v>
      </c>
      <c r="H104" s="83">
        <f>Be!G160</f>
        <v>0</v>
      </c>
      <c r="I104" s="84">
        <f>Be!H160</f>
        <v>0</v>
      </c>
      <c r="J104" s="85">
        <f>Be!I160</f>
        <v>0</v>
      </c>
      <c r="K104" s="84">
        <f>Be!J160</f>
        <v>0</v>
      </c>
      <c r="L104" s="86">
        <f>Be!K160</f>
        <v>0</v>
      </c>
      <c r="M104" s="87"/>
      <c r="N104" s="88">
        <f>Be!A157</f>
        <v>0</v>
      </c>
    </row>
    <row r="105" spans="1:14" x14ac:dyDescent="0.25">
      <c r="A105" s="89" t="s">
        <v>117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3">
        <f>Be!E161</f>
        <v>0</v>
      </c>
      <c r="G105" s="84">
        <f>Be!F161</f>
        <v>0</v>
      </c>
      <c r="H105" s="83">
        <f>Be!G161</f>
        <v>0</v>
      </c>
      <c r="I105" s="84">
        <f>Be!H161</f>
        <v>0</v>
      </c>
      <c r="J105" s="85">
        <f>Be!I161</f>
        <v>0</v>
      </c>
      <c r="K105" s="84">
        <f>Be!J161</f>
        <v>0</v>
      </c>
      <c r="L105" s="86">
        <f>Be!K161</f>
        <v>0</v>
      </c>
      <c r="M105" s="87"/>
      <c r="N105" s="88">
        <f>Be!A157</f>
        <v>0</v>
      </c>
    </row>
    <row r="106" spans="1:14" x14ac:dyDescent="0.25">
      <c r="A106" s="80" t="s">
        <v>118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3">
        <f>Be!E162</f>
        <v>0</v>
      </c>
      <c r="G106" s="84">
        <f>Be!F162</f>
        <v>0</v>
      </c>
      <c r="H106" s="83">
        <f>Be!G162</f>
        <v>0</v>
      </c>
      <c r="I106" s="84">
        <f>Be!H162</f>
        <v>0</v>
      </c>
      <c r="J106" s="85">
        <f>Be!I162</f>
        <v>0</v>
      </c>
      <c r="K106" s="84">
        <f>Be!J162</f>
        <v>0</v>
      </c>
      <c r="L106" s="86">
        <f>Be!K162</f>
        <v>0</v>
      </c>
      <c r="M106" s="87"/>
      <c r="N106" s="88">
        <f>Be!A157</f>
        <v>0</v>
      </c>
    </row>
    <row r="107" spans="1:14" x14ac:dyDescent="0.25">
      <c r="A107" s="89" t="s">
        <v>119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3">
        <f>Be!E163</f>
        <v>0</v>
      </c>
      <c r="G107" s="84">
        <f>Be!F163</f>
        <v>0</v>
      </c>
      <c r="H107" s="83">
        <f>Be!G163</f>
        <v>0</v>
      </c>
      <c r="I107" s="84">
        <f>Be!H163</f>
        <v>0</v>
      </c>
      <c r="J107" s="85">
        <f>Be!I163</f>
        <v>0</v>
      </c>
      <c r="K107" s="84">
        <f>Be!J163</f>
        <v>0</v>
      </c>
      <c r="L107" s="86">
        <f>Be!K163</f>
        <v>0</v>
      </c>
      <c r="M107" s="87"/>
      <c r="N107" s="88">
        <f>Be!A157</f>
        <v>0</v>
      </c>
    </row>
    <row r="108" spans="1:14" x14ac:dyDescent="0.25">
      <c r="A108" s="80" t="s">
        <v>120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3">
        <f>Be!E164</f>
        <v>0</v>
      </c>
      <c r="G108" s="84">
        <f>Be!F164</f>
        <v>0</v>
      </c>
      <c r="H108" s="83">
        <f>Be!G164</f>
        <v>0</v>
      </c>
      <c r="I108" s="84">
        <f>Be!H164</f>
        <v>0</v>
      </c>
      <c r="J108" s="85">
        <f>Be!I164</f>
        <v>0</v>
      </c>
      <c r="K108" s="84">
        <f>Be!J164</f>
        <v>0</v>
      </c>
      <c r="L108" s="86">
        <f>Be!K164</f>
        <v>0</v>
      </c>
      <c r="M108" s="87"/>
      <c r="N108" s="88">
        <f>Be!A157</f>
        <v>0</v>
      </c>
    </row>
    <row r="109" spans="1:14" x14ac:dyDescent="0.25">
      <c r="A109" s="89" t="s">
        <v>121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3">
        <f>Be!E169</f>
        <v>0</v>
      </c>
      <c r="G109" s="84">
        <f>Be!F169</f>
        <v>0</v>
      </c>
      <c r="H109" s="83">
        <f>Be!G169</f>
        <v>0</v>
      </c>
      <c r="I109" s="84">
        <f>Be!H169</f>
        <v>0</v>
      </c>
      <c r="J109" s="85">
        <f>Be!I169</f>
        <v>0</v>
      </c>
      <c r="K109" s="84">
        <f>Be!J169</f>
        <v>0</v>
      </c>
      <c r="L109" s="86">
        <f>Be!K169</f>
        <v>0</v>
      </c>
      <c r="M109" s="87"/>
      <c r="N109" s="88">
        <f>Be!A167</f>
        <v>0</v>
      </c>
    </row>
    <row r="110" spans="1:14" x14ac:dyDescent="0.25">
      <c r="A110" s="80" t="s">
        <v>122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3">
        <f>Be!E170</f>
        <v>0</v>
      </c>
      <c r="G110" s="84">
        <f>Be!F170</f>
        <v>0</v>
      </c>
      <c r="H110" s="83">
        <f>Be!G170</f>
        <v>0</v>
      </c>
      <c r="I110" s="84">
        <f>Be!H170</f>
        <v>0</v>
      </c>
      <c r="J110" s="85">
        <f>Be!I170</f>
        <v>0</v>
      </c>
      <c r="K110" s="84">
        <f>Be!J170</f>
        <v>0</v>
      </c>
      <c r="L110" s="86">
        <f>Be!K170</f>
        <v>0</v>
      </c>
      <c r="M110" s="87"/>
      <c r="N110" s="88">
        <f>Be!A167</f>
        <v>0</v>
      </c>
    </row>
    <row r="111" spans="1:14" x14ac:dyDescent="0.25">
      <c r="A111" s="89" t="s">
        <v>123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3">
        <f>Be!E171</f>
        <v>0</v>
      </c>
      <c r="G111" s="84">
        <f>Be!F171</f>
        <v>0</v>
      </c>
      <c r="H111" s="83">
        <f>Be!G171</f>
        <v>0</v>
      </c>
      <c r="I111" s="84">
        <f>Be!H171</f>
        <v>0</v>
      </c>
      <c r="J111" s="85">
        <f>Be!I171</f>
        <v>0</v>
      </c>
      <c r="K111" s="84">
        <f>Be!J171</f>
        <v>0</v>
      </c>
      <c r="L111" s="86">
        <f>Be!K171</f>
        <v>0</v>
      </c>
      <c r="M111" s="87"/>
      <c r="N111" s="88">
        <f>Be!A167</f>
        <v>0</v>
      </c>
    </row>
    <row r="112" spans="1:14" x14ac:dyDescent="0.25">
      <c r="A112" s="80" t="s">
        <v>124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3">
        <f>Be!E172</f>
        <v>0</v>
      </c>
      <c r="G112" s="84">
        <f>Be!F172</f>
        <v>0</v>
      </c>
      <c r="H112" s="83">
        <f>Be!G172</f>
        <v>0</v>
      </c>
      <c r="I112" s="84">
        <f>Be!H172</f>
        <v>0</v>
      </c>
      <c r="J112" s="85">
        <f>Be!I172</f>
        <v>0</v>
      </c>
      <c r="K112" s="84">
        <f>Be!J172</f>
        <v>0</v>
      </c>
      <c r="L112" s="86">
        <f>Be!K172</f>
        <v>0</v>
      </c>
      <c r="M112" s="87"/>
      <c r="N112" s="88">
        <f>Be!A167</f>
        <v>0</v>
      </c>
    </row>
    <row r="113" spans="1:14" x14ac:dyDescent="0.25">
      <c r="A113" s="89" t="s">
        <v>125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3">
        <f>Be!E173</f>
        <v>0</v>
      </c>
      <c r="G113" s="84">
        <f>Be!F173</f>
        <v>0</v>
      </c>
      <c r="H113" s="83">
        <f>Be!G173</f>
        <v>0</v>
      </c>
      <c r="I113" s="84">
        <f>Be!H173</f>
        <v>0</v>
      </c>
      <c r="J113" s="85">
        <f>Be!I173</f>
        <v>0</v>
      </c>
      <c r="K113" s="84">
        <f>Be!J173</f>
        <v>0</v>
      </c>
      <c r="L113" s="86">
        <f>Be!K173</f>
        <v>0</v>
      </c>
      <c r="M113" s="87"/>
      <c r="N113" s="88">
        <f>Be!A167</f>
        <v>0</v>
      </c>
    </row>
    <row r="114" spans="1:14" x14ac:dyDescent="0.25">
      <c r="A114" s="80" t="s">
        <v>126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3">
        <f>Be!E174</f>
        <v>0</v>
      </c>
      <c r="G114" s="84">
        <f>Be!F174</f>
        <v>0</v>
      </c>
      <c r="H114" s="83">
        <f>Be!G174</f>
        <v>0</v>
      </c>
      <c r="I114" s="84">
        <f>Be!H174</f>
        <v>0</v>
      </c>
      <c r="J114" s="85">
        <f>Be!I174</f>
        <v>0</v>
      </c>
      <c r="K114" s="84">
        <f>Be!J174</f>
        <v>0</v>
      </c>
      <c r="L114" s="86">
        <f>Be!K174</f>
        <v>0</v>
      </c>
      <c r="M114" s="87"/>
      <c r="N114" s="88">
        <f>Be!A167</f>
        <v>0</v>
      </c>
    </row>
    <row r="115" spans="1:14" x14ac:dyDescent="0.25">
      <c r="A115" s="89" t="s">
        <v>127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3">
        <f>Be!E179</f>
        <v>0</v>
      </c>
      <c r="G115" s="84">
        <f>Be!F179</f>
        <v>0</v>
      </c>
      <c r="H115" s="83">
        <f>Be!G179</f>
        <v>0</v>
      </c>
      <c r="I115" s="84">
        <f>Be!H179</f>
        <v>0</v>
      </c>
      <c r="J115" s="85">
        <f>Be!I179</f>
        <v>0</v>
      </c>
      <c r="K115" s="84">
        <f>Be!J179</f>
        <v>0</v>
      </c>
      <c r="L115" s="86">
        <f>Be!K179</f>
        <v>0</v>
      </c>
      <c r="M115" s="87"/>
      <c r="N115" s="88">
        <f>Be!A177</f>
        <v>0</v>
      </c>
    </row>
    <row r="116" spans="1:14" x14ac:dyDescent="0.25">
      <c r="A116" s="80" t="s">
        <v>128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3">
        <f>Be!E180</f>
        <v>0</v>
      </c>
      <c r="G116" s="84">
        <f>Be!F180</f>
        <v>0</v>
      </c>
      <c r="H116" s="83">
        <f>Be!G180</f>
        <v>0</v>
      </c>
      <c r="I116" s="84">
        <f>Be!H180</f>
        <v>0</v>
      </c>
      <c r="J116" s="85">
        <f>Be!I180</f>
        <v>0</v>
      </c>
      <c r="K116" s="84">
        <f>Be!J180</f>
        <v>0</v>
      </c>
      <c r="L116" s="86">
        <f>Be!K180</f>
        <v>0</v>
      </c>
      <c r="M116" s="87"/>
      <c r="N116" s="88">
        <f>Be!A177</f>
        <v>0</v>
      </c>
    </row>
    <row r="117" spans="1:14" x14ac:dyDescent="0.25">
      <c r="A117" s="89" t="s">
        <v>129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3">
        <f>Be!E181</f>
        <v>0</v>
      </c>
      <c r="G117" s="84">
        <f>Be!F181</f>
        <v>0</v>
      </c>
      <c r="H117" s="83">
        <f>Be!G181</f>
        <v>0</v>
      </c>
      <c r="I117" s="84">
        <f>Be!H181</f>
        <v>0</v>
      </c>
      <c r="J117" s="85">
        <f>Be!I181</f>
        <v>0</v>
      </c>
      <c r="K117" s="84">
        <f>Be!J181</f>
        <v>0</v>
      </c>
      <c r="L117" s="86">
        <f>Be!K181</f>
        <v>0</v>
      </c>
      <c r="M117" s="87"/>
      <c r="N117" s="88">
        <f>Be!A177</f>
        <v>0</v>
      </c>
    </row>
    <row r="118" spans="1:14" x14ac:dyDescent="0.25">
      <c r="A118" s="80" t="s">
        <v>130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3">
        <f>Be!E182</f>
        <v>0</v>
      </c>
      <c r="G118" s="84">
        <f>Be!F182</f>
        <v>0</v>
      </c>
      <c r="H118" s="83">
        <f>Be!G182</f>
        <v>0</v>
      </c>
      <c r="I118" s="84">
        <f>Be!H182</f>
        <v>0</v>
      </c>
      <c r="J118" s="85">
        <f>Be!I182</f>
        <v>0</v>
      </c>
      <c r="K118" s="84">
        <f>Be!J182</f>
        <v>0</v>
      </c>
      <c r="L118" s="86">
        <f>Be!K182</f>
        <v>0</v>
      </c>
      <c r="M118" s="87"/>
      <c r="N118" s="88">
        <f>Be!A177</f>
        <v>0</v>
      </c>
    </row>
    <row r="119" spans="1:14" x14ac:dyDescent="0.25">
      <c r="A119" s="89" t="s">
        <v>131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3">
        <f>Be!E183</f>
        <v>0</v>
      </c>
      <c r="G119" s="84">
        <f>Be!F183</f>
        <v>0</v>
      </c>
      <c r="H119" s="83">
        <f>Be!G183</f>
        <v>0</v>
      </c>
      <c r="I119" s="84">
        <f>Be!H183</f>
        <v>0</v>
      </c>
      <c r="J119" s="85">
        <f>Be!I183</f>
        <v>0</v>
      </c>
      <c r="K119" s="84">
        <f>Be!J183</f>
        <v>0</v>
      </c>
      <c r="L119" s="86">
        <f>Be!K183</f>
        <v>0</v>
      </c>
      <c r="M119" s="87"/>
      <c r="N119" s="88">
        <f>Be!A177</f>
        <v>0</v>
      </c>
    </row>
    <row r="120" spans="1:14" x14ac:dyDescent="0.25">
      <c r="A120" s="80" t="s">
        <v>132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3">
        <f>Be!E184</f>
        <v>0</v>
      </c>
      <c r="G120" s="84">
        <f>Be!F184</f>
        <v>0</v>
      </c>
      <c r="H120" s="83">
        <f>Be!G184</f>
        <v>0</v>
      </c>
      <c r="I120" s="84">
        <f>Be!H184</f>
        <v>0</v>
      </c>
      <c r="J120" s="85">
        <f>Be!I184</f>
        <v>0</v>
      </c>
      <c r="K120" s="84">
        <f>Be!J184</f>
        <v>0</v>
      </c>
      <c r="L120" s="86">
        <f>Be!K184</f>
        <v>0</v>
      </c>
      <c r="M120" s="87"/>
      <c r="N120" s="88">
        <f>Be!A177</f>
        <v>0</v>
      </c>
    </row>
    <row r="121" spans="1:14" x14ac:dyDescent="0.25">
      <c r="A121" s="89" t="s">
        <v>133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3">
        <f>Be!E189</f>
        <v>0</v>
      </c>
      <c r="G121" s="84">
        <f>Be!F189</f>
        <v>0</v>
      </c>
      <c r="H121" s="83">
        <f>Be!G189</f>
        <v>0</v>
      </c>
      <c r="I121" s="84">
        <f>Be!H189</f>
        <v>0</v>
      </c>
      <c r="J121" s="85">
        <f>Be!I189</f>
        <v>0</v>
      </c>
      <c r="K121" s="84">
        <f>Be!J189</f>
        <v>0</v>
      </c>
      <c r="L121" s="86">
        <f>Be!K189</f>
        <v>0</v>
      </c>
      <c r="M121" s="87"/>
      <c r="N121" s="88">
        <f>Be!A187</f>
        <v>0</v>
      </c>
    </row>
    <row r="122" spans="1:14" x14ac:dyDescent="0.25">
      <c r="A122" s="80" t="s">
        <v>134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3">
        <f>Be!E190</f>
        <v>0</v>
      </c>
      <c r="G122" s="84">
        <f>Be!F190</f>
        <v>0</v>
      </c>
      <c r="H122" s="83">
        <f>Be!G190</f>
        <v>0</v>
      </c>
      <c r="I122" s="84">
        <f>Be!H190</f>
        <v>0</v>
      </c>
      <c r="J122" s="85">
        <f>Be!I190</f>
        <v>0</v>
      </c>
      <c r="K122" s="84">
        <f>Be!J190</f>
        <v>0</v>
      </c>
      <c r="L122" s="86">
        <f>Be!K190</f>
        <v>0</v>
      </c>
      <c r="M122" s="87"/>
      <c r="N122" s="88">
        <f>Be!A187</f>
        <v>0</v>
      </c>
    </row>
    <row r="123" spans="1:14" x14ac:dyDescent="0.25">
      <c r="A123" s="89" t="s">
        <v>135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3">
        <f>Be!E191</f>
        <v>0</v>
      </c>
      <c r="G123" s="84">
        <f>Be!F191</f>
        <v>0</v>
      </c>
      <c r="H123" s="83">
        <f>Be!G191</f>
        <v>0</v>
      </c>
      <c r="I123" s="84">
        <f>Be!H191</f>
        <v>0</v>
      </c>
      <c r="J123" s="85">
        <f>Be!I191</f>
        <v>0</v>
      </c>
      <c r="K123" s="84">
        <f>Be!J191</f>
        <v>0</v>
      </c>
      <c r="L123" s="86">
        <f>Be!K191</f>
        <v>0</v>
      </c>
      <c r="M123" s="87"/>
      <c r="N123" s="88">
        <f>Be!A187</f>
        <v>0</v>
      </c>
    </row>
    <row r="124" spans="1:14" x14ac:dyDescent="0.25">
      <c r="A124" s="80" t="s">
        <v>136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3">
        <f>Be!E192</f>
        <v>0</v>
      </c>
      <c r="G124" s="84">
        <f>Be!F192</f>
        <v>0</v>
      </c>
      <c r="H124" s="83">
        <f>Be!G192</f>
        <v>0</v>
      </c>
      <c r="I124" s="84">
        <f>Be!H192</f>
        <v>0</v>
      </c>
      <c r="J124" s="85">
        <f>Be!I192</f>
        <v>0</v>
      </c>
      <c r="K124" s="84">
        <f>Be!J192</f>
        <v>0</v>
      </c>
      <c r="L124" s="86">
        <f>Be!K192</f>
        <v>0</v>
      </c>
      <c r="M124" s="87"/>
      <c r="N124" s="88">
        <f>Be!A187</f>
        <v>0</v>
      </c>
    </row>
    <row r="125" spans="1:14" x14ac:dyDescent="0.25">
      <c r="A125" s="89" t="s">
        <v>137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3">
        <f>Be!E193</f>
        <v>0</v>
      </c>
      <c r="G125" s="84">
        <f>Be!F193</f>
        <v>0</v>
      </c>
      <c r="H125" s="83">
        <f>Be!G193</f>
        <v>0</v>
      </c>
      <c r="I125" s="84">
        <f>Be!H193</f>
        <v>0</v>
      </c>
      <c r="J125" s="85">
        <f>Be!I193</f>
        <v>0</v>
      </c>
      <c r="K125" s="84">
        <f>Be!J193</f>
        <v>0</v>
      </c>
      <c r="L125" s="86">
        <f>Be!K193</f>
        <v>0</v>
      </c>
      <c r="M125" s="87"/>
      <c r="N125" s="88">
        <f>Be!A187</f>
        <v>0</v>
      </c>
    </row>
    <row r="126" spans="1:14" x14ac:dyDescent="0.25">
      <c r="A126" s="80" t="s">
        <v>138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3">
        <f>Be!E194</f>
        <v>0</v>
      </c>
      <c r="G126" s="84">
        <f>Be!F194</f>
        <v>0</v>
      </c>
      <c r="H126" s="83">
        <f>Be!G194</f>
        <v>0</v>
      </c>
      <c r="I126" s="84">
        <f>Be!H194</f>
        <v>0</v>
      </c>
      <c r="J126" s="85">
        <f>Be!I194</f>
        <v>0</v>
      </c>
      <c r="K126" s="84">
        <f>Be!J194</f>
        <v>0</v>
      </c>
      <c r="L126" s="86">
        <f>Be!K194</f>
        <v>0</v>
      </c>
      <c r="M126" s="87"/>
      <c r="N126" s="88">
        <f>Be!A187</f>
        <v>0</v>
      </c>
    </row>
    <row r="127" spans="1:14" x14ac:dyDescent="0.25">
      <c r="A127" s="89" t="s">
        <v>139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3">
        <f>Be!E199</f>
        <v>0</v>
      </c>
      <c r="G127" s="84">
        <f>Be!F199</f>
        <v>0</v>
      </c>
      <c r="H127" s="83">
        <f>Be!G199</f>
        <v>0</v>
      </c>
      <c r="I127" s="84">
        <f>Be!H199</f>
        <v>0</v>
      </c>
      <c r="J127" s="85">
        <f>Be!I199</f>
        <v>0</v>
      </c>
      <c r="K127" s="84">
        <f>Be!J199</f>
        <v>0</v>
      </c>
      <c r="L127" s="86">
        <f>Be!K199</f>
        <v>0</v>
      </c>
      <c r="M127" s="87"/>
      <c r="N127" s="88">
        <f>Be!A197</f>
        <v>0</v>
      </c>
    </row>
    <row r="128" spans="1:14" x14ac:dyDescent="0.25">
      <c r="A128" s="80" t="s">
        <v>140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3">
        <f>Be!E200</f>
        <v>0</v>
      </c>
      <c r="G128" s="84">
        <f>Be!F200</f>
        <v>0</v>
      </c>
      <c r="H128" s="83">
        <f>Be!G200</f>
        <v>0</v>
      </c>
      <c r="I128" s="84">
        <f>Be!H200</f>
        <v>0</v>
      </c>
      <c r="J128" s="85">
        <f>Be!I200</f>
        <v>0</v>
      </c>
      <c r="K128" s="84">
        <f>Be!J200</f>
        <v>0</v>
      </c>
      <c r="L128" s="86">
        <f>Be!K200</f>
        <v>0</v>
      </c>
      <c r="M128" s="87"/>
      <c r="N128" s="88">
        <f>Be!A197</f>
        <v>0</v>
      </c>
    </row>
    <row r="129" spans="1:14" x14ac:dyDescent="0.25">
      <c r="A129" s="89" t="s">
        <v>141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3">
        <f>Be!E201</f>
        <v>0</v>
      </c>
      <c r="G129" s="84">
        <f>Be!F201</f>
        <v>0</v>
      </c>
      <c r="H129" s="83">
        <f>Be!G201</f>
        <v>0</v>
      </c>
      <c r="I129" s="84">
        <f>Be!H201</f>
        <v>0</v>
      </c>
      <c r="J129" s="85">
        <f>Be!I201</f>
        <v>0</v>
      </c>
      <c r="K129" s="84">
        <f>Be!J201</f>
        <v>0</v>
      </c>
      <c r="L129" s="86">
        <f>Be!K201</f>
        <v>0</v>
      </c>
      <c r="M129" s="87"/>
      <c r="N129" s="88">
        <f>Be!A197</f>
        <v>0</v>
      </c>
    </row>
    <row r="130" spans="1:14" x14ac:dyDescent="0.25">
      <c r="A130" s="80" t="s">
        <v>142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3">
        <f>Be!E202</f>
        <v>0</v>
      </c>
      <c r="G130" s="84">
        <f>Be!F202</f>
        <v>0</v>
      </c>
      <c r="H130" s="83">
        <f>Be!G202</f>
        <v>0</v>
      </c>
      <c r="I130" s="84">
        <f>Be!H202</f>
        <v>0</v>
      </c>
      <c r="J130" s="85">
        <f>Be!I202</f>
        <v>0</v>
      </c>
      <c r="K130" s="84">
        <f>Be!J202</f>
        <v>0</v>
      </c>
      <c r="L130" s="86">
        <f>Be!K202</f>
        <v>0</v>
      </c>
      <c r="M130" s="87"/>
      <c r="N130" s="88">
        <f>Be!A197</f>
        <v>0</v>
      </c>
    </row>
    <row r="131" spans="1:14" x14ac:dyDescent="0.25">
      <c r="A131" s="89" t="s">
        <v>143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3">
        <f>Be!E203</f>
        <v>0</v>
      </c>
      <c r="G131" s="84">
        <f>Be!F203</f>
        <v>0</v>
      </c>
      <c r="H131" s="83">
        <f>Be!G203</f>
        <v>0</v>
      </c>
      <c r="I131" s="84">
        <f>Be!H203</f>
        <v>0</v>
      </c>
      <c r="J131" s="85">
        <f>Be!I203</f>
        <v>0</v>
      </c>
      <c r="K131" s="84">
        <f>Be!J203</f>
        <v>0</v>
      </c>
      <c r="L131" s="86">
        <f>Be!K203</f>
        <v>0</v>
      </c>
      <c r="M131" s="87"/>
      <c r="N131" s="88">
        <f>Be!A197</f>
        <v>0</v>
      </c>
    </row>
    <row r="132" spans="1:14" x14ac:dyDescent="0.25">
      <c r="A132" s="80" t="s">
        <v>144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3">
        <f>Be!E204</f>
        <v>0</v>
      </c>
      <c r="G132" s="84">
        <f>Be!F204</f>
        <v>0</v>
      </c>
      <c r="H132" s="83">
        <f>Be!G204</f>
        <v>0</v>
      </c>
      <c r="I132" s="84">
        <f>Be!H204</f>
        <v>0</v>
      </c>
      <c r="J132" s="85">
        <f>Be!I204</f>
        <v>0</v>
      </c>
      <c r="K132" s="84">
        <f>Be!J204</f>
        <v>0</v>
      </c>
      <c r="L132" s="86">
        <f>Be!K204</f>
        <v>0</v>
      </c>
      <c r="M132" s="87"/>
      <c r="N132" s="88">
        <f>Be!A197</f>
        <v>0</v>
      </c>
    </row>
    <row r="133" spans="1:14" x14ac:dyDescent="0.25">
      <c r="A133" s="89" t="s">
        <v>145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3">
        <f>Be!E209</f>
        <v>0</v>
      </c>
      <c r="G133" s="84">
        <f>Be!F209</f>
        <v>0</v>
      </c>
      <c r="H133" s="83">
        <f>Be!G209</f>
        <v>0</v>
      </c>
      <c r="I133" s="84">
        <f>Be!H209</f>
        <v>0</v>
      </c>
      <c r="J133" s="85">
        <f>Be!I209</f>
        <v>0</v>
      </c>
      <c r="K133" s="84">
        <f>Be!J209</f>
        <v>0</v>
      </c>
      <c r="L133" s="86">
        <f>Be!K209</f>
        <v>0</v>
      </c>
      <c r="M133" s="87"/>
      <c r="N133" s="88">
        <f>Be!A207</f>
        <v>0</v>
      </c>
    </row>
    <row r="134" spans="1:14" x14ac:dyDescent="0.25">
      <c r="A134" s="80" t="s">
        <v>146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3">
        <f>Be!E210</f>
        <v>0</v>
      </c>
      <c r="G134" s="84">
        <f>Be!F210</f>
        <v>0</v>
      </c>
      <c r="H134" s="83">
        <f>Be!G210</f>
        <v>0</v>
      </c>
      <c r="I134" s="84">
        <f>Be!H210</f>
        <v>0</v>
      </c>
      <c r="J134" s="85">
        <f>Be!I210</f>
        <v>0</v>
      </c>
      <c r="K134" s="84">
        <f>Be!J210</f>
        <v>0</v>
      </c>
      <c r="L134" s="86">
        <f>Be!K210</f>
        <v>0</v>
      </c>
      <c r="M134" s="87"/>
      <c r="N134" s="88">
        <f>Be!A207</f>
        <v>0</v>
      </c>
    </row>
    <row r="135" spans="1:14" x14ac:dyDescent="0.25">
      <c r="A135" s="89" t="s">
        <v>147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3">
        <f>Be!E211</f>
        <v>0</v>
      </c>
      <c r="G135" s="84">
        <f>Be!F211</f>
        <v>0</v>
      </c>
      <c r="H135" s="83">
        <f>Be!G211</f>
        <v>0</v>
      </c>
      <c r="I135" s="84">
        <f>Be!H211</f>
        <v>0</v>
      </c>
      <c r="J135" s="85">
        <f>Be!I211</f>
        <v>0</v>
      </c>
      <c r="K135" s="84">
        <f>Be!J211</f>
        <v>0</v>
      </c>
      <c r="L135" s="86">
        <f>Be!K211</f>
        <v>0</v>
      </c>
      <c r="M135" s="87"/>
      <c r="N135" s="88">
        <f>Be!A207</f>
        <v>0</v>
      </c>
    </row>
    <row r="136" spans="1:14" x14ac:dyDescent="0.25">
      <c r="A136" s="80" t="s">
        <v>148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3">
        <f>Be!E212</f>
        <v>0</v>
      </c>
      <c r="G136" s="84">
        <f>Be!F212</f>
        <v>0</v>
      </c>
      <c r="H136" s="83">
        <f>Be!G212</f>
        <v>0</v>
      </c>
      <c r="I136" s="84">
        <f>Be!H212</f>
        <v>0</v>
      </c>
      <c r="J136" s="85">
        <f>Be!I212</f>
        <v>0</v>
      </c>
      <c r="K136" s="84">
        <f>Be!J212</f>
        <v>0</v>
      </c>
      <c r="L136" s="86">
        <f>Be!K212</f>
        <v>0</v>
      </c>
      <c r="M136" s="87"/>
      <c r="N136" s="88">
        <f>Be!A207</f>
        <v>0</v>
      </c>
    </row>
    <row r="137" spans="1:14" x14ac:dyDescent="0.25">
      <c r="A137" s="89" t="s">
        <v>149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3">
        <f>Be!E213</f>
        <v>0</v>
      </c>
      <c r="G137" s="84">
        <f>Be!F213</f>
        <v>0</v>
      </c>
      <c r="H137" s="83">
        <f>Be!G213</f>
        <v>0</v>
      </c>
      <c r="I137" s="84">
        <f>Be!H213</f>
        <v>0</v>
      </c>
      <c r="J137" s="85">
        <f>Be!I213</f>
        <v>0</v>
      </c>
      <c r="K137" s="84">
        <f>Be!J213</f>
        <v>0</v>
      </c>
      <c r="L137" s="86">
        <f>Be!K213</f>
        <v>0</v>
      </c>
      <c r="M137" s="87"/>
      <c r="N137" s="88">
        <f>Be!A207</f>
        <v>0</v>
      </c>
    </row>
    <row r="138" spans="1:14" x14ac:dyDescent="0.25">
      <c r="A138" s="80" t="s">
        <v>150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3">
        <f>Be!E214</f>
        <v>0</v>
      </c>
      <c r="G138" s="84">
        <f>Be!F214</f>
        <v>0</v>
      </c>
      <c r="H138" s="83">
        <f>Be!G214</f>
        <v>0</v>
      </c>
      <c r="I138" s="84">
        <f>Be!H214</f>
        <v>0</v>
      </c>
      <c r="J138" s="85">
        <f>Be!I214</f>
        <v>0</v>
      </c>
      <c r="K138" s="84">
        <f>Be!J214</f>
        <v>0</v>
      </c>
      <c r="L138" s="86">
        <f>Be!K214</f>
        <v>0</v>
      </c>
      <c r="M138" s="87"/>
      <c r="N138" s="88">
        <f>Be!A207</f>
        <v>0</v>
      </c>
    </row>
    <row r="139" spans="1:14" x14ac:dyDescent="0.25">
      <c r="A139" s="89" t="s">
        <v>151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3">
        <f>Be!E219</f>
        <v>0</v>
      </c>
      <c r="G139" s="84">
        <f>Be!F219</f>
        <v>0</v>
      </c>
      <c r="H139" s="83">
        <f>Be!G219</f>
        <v>0</v>
      </c>
      <c r="I139" s="84">
        <f>Be!H219</f>
        <v>0</v>
      </c>
      <c r="J139" s="85">
        <f>Be!I219</f>
        <v>0</v>
      </c>
      <c r="K139" s="84">
        <f>Be!J219</f>
        <v>0</v>
      </c>
      <c r="L139" s="86">
        <f>Be!K219</f>
        <v>0</v>
      </c>
      <c r="M139" s="87"/>
      <c r="N139" s="88">
        <f>Be!A217</f>
        <v>0</v>
      </c>
    </row>
    <row r="140" spans="1:14" x14ac:dyDescent="0.25">
      <c r="A140" s="80" t="s">
        <v>152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3">
        <f>Be!E220</f>
        <v>0</v>
      </c>
      <c r="G140" s="84">
        <f>Be!F220</f>
        <v>0</v>
      </c>
      <c r="H140" s="83">
        <f>Be!G220</f>
        <v>0</v>
      </c>
      <c r="I140" s="84">
        <f>Be!H220</f>
        <v>0</v>
      </c>
      <c r="J140" s="85">
        <f>Be!I220</f>
        <v>0</v>
      </c>
      <c r="K140" s="84">
        <f>Be!J220</f>
        <v>0</v>
      </c>
      <c r="L140" s="86">
        <f>Be!K220</f>
        <v>0</v>
      </c>
      <c r="M140" s="87"/>
      <c r="N140" s="88">
        <f>Be!A217</f>
        <v>0</v>
      </c>
    </row>
    <row r="141" spans="1:14" x14ac:dyDescent="0.25">
      <c r="A141" s="89" t="s">
        <v>153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3">
        <f>Be!E221</f>
        <v>0</v>
      </c>
      <c r="G141" s="84">
        <f>Be!F221</f>
        <v>0</v>
      </c>
      <c r="H141" s="83">
        <f>Be!G221</f>
        <v>0</v>
      </c>
      <c r="I141" s="84">
        <f>Be!H221</f>
        <v>0</v>
      </c>
      <c r="J141" s="85">
        <f>Be!I221</f>
        <v>0</v>
      </c>
      <c r="K141" s="84">
        <f>Be!J221</f>
        <v>0</v>
      </c>
      <c r="L141" s="86">
        <f>Be!K221</f>
        <v>0</v>
      </c>
      <c r="M141" s="87"/>
      <c r="N141" s="88">
        <f>Be!A217</f>
        <v>0</v>
      </c>
    </row>
    <row r="142" spans="1:14" x14ac:dyDescent="0.25">
      <c r="A142" s="80" t="s">
        <v>154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3">
        <f>Be!E222</f>
        <v>0</v>
      </c>
      <c r="G142" s="84">
        <f>Be!F222</f>
        <v>0</v>
      </c>
      <c r="H142" s="83">
        <f>Be!G222</f>
        <v>0</v>
      </c>
      <c r="I142" s="84">
        <f>Be!H222</f>
        <v>0</v>
      </c>
      <c r="J142" s="85">
        <f>Be!I222</f>
        <v>0</v>
      </c>
      <c r="K142" s="84">
        <f>Be!J222</f>
        <v>0</v>
      </c>
      <c r="L142" s="86">
        <f>Be!K222</f>
        <v>0</v>
      </c>
      <c r="M142" s="87"/>
      <c r="N142" s="88">
        <f>Be!A217</f>
        <v>0</v>
      </c>
    </row>
    <row r="143" spans="1:14" x14ac:dyDescent="0.25">
      <c r="A143" s="89" t="s">
        <v>155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3">
        <f>Be!E223</f>
        <v>0</v>
      </c>
      <c r="G143" s="84">
        <f>Be!F223</f>
        <v>0</v>
      </c>
      <c r="H143" s="83">
        <f>Be!G223</f>
        <v>0</v>
      </c>
      <c r="I143" s="84">
        <f>Be!H223</f>
        <v>0</v>
      </c>
      <c r="J143" s="85">
        <f>Be!I223</f>
        <v>0</v>
      </c>
      <c r="K143" s="84">
        <f>Be!J223</f>
        <v>0</v>
      </c>
      <c r="L143" s="86">
        <f>Be!K223</f>
        <v>0</v>
      </c>
      <c r="M143" s="87"/>
      <c r="N143" s="88">
        <f>Be!A217</f>
        <v>0</v>
      </c>
    </row>
    <row r="144" spans="1:14" x14ac:dyDescent="0.25">
      <c r="A144" s="80" t="s">
        <v>156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3">
        <f>Be!E224</f>
        <v>0</v>
      </c>
      <c r="G144" s="84">
        <f>Be!F224</f>
        <v>0</v>
      </c>
      <c r="H144" s="83">
        <f>Be!G224</f>
        <v>0</v>
      </c>
      <c r="I144" s="84">
        <f>Be!H224</f>
        <v>0</v>
      </c>
      <c r="J144" s="85">
        <f>Be!I224</f>
        <v>0</v>
      </c>
      <c r="K144" s="84">
        <f>Be!J224</f>
        <v>0</v>
      </c>
      <c r="L144" s="86">
        <f>Be!K224</f>
        <v>0</v>
      </c>
      <c r="M144" s="87"/>
      <c r="N144" s="88">
        <f>Be!A217</f>
        <v>0</v>
      </c>
    </row>
    <row r="145" spans="1:14" x14ac:dyDescent="0.25">
      <c r="A145" s="89" t="s">
        <v>157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3">
        <f>Be!E229</f>
        <v>0</v>
      </c>
      <c r="G145" s="84">
        <f>Be!F229</f>
        <v>0</v>
      </c>
      <c r="H145" s="83">
        <f>Be!G229</f>
        <v>0</v>
      </c>
      <c r="I145" s="84">
        <f>Be!H229</f>
        <v>0</v>
      </c>
      <c r="J145" s="85">
        <f>Be!I229</f>
        <v>0</v>
      </c>
      <c r="K145" s="84">
        <f>Be!J229</f>
        <v>0</v>
      </c>
      <c r="L145" s="86">
        <f>Be!K229</f>
        <v>0</v>
      </c>
      <c r="M145" s="87"/>
      <c r="N145" s="88">
        <f>Be!A227</f>
        <v>0</v>
      </c>
    </row>
    <row r="146" spans="1:14" x14ac:dyDescent="0.25">
      <c r="A146" s="80" t="s">
        <v>158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3">
        <f>Be!E230</f>
        <v>0</v>
      </c>
      <c r="G146" s="84">
        <f>Be!F230</f>
        <v>0</v>
      </c>
      <c r="H146" s="83">
        <f>Be!G230</f>
        <v>0</v>
      </c>
      <c r="I146" s="84">
        <f>Be!H230</f>
        <v>0</v>
      </c>
      <c r="J146" s="85">
        <f>Be!I230</f>
        <v>0</v>
      </c>
      <c r="K146" s="84">
        <f>Be!J230</f>
        <v>0</v>
      </c>
      <c r="L146" s="86">
        <f>Be!K230</f>
        <v>0</v>
      </c>
      <c r="M146" s="87"/>
      <c r="N146" s="88">
        <f>Be!A227</f>
        <v>0</v>
      </c>
    </row>
    <row r="147" spans="1:14" x14ac:dyDescent="0.25">
      <c r="A147" s="89" t="s">
        <v>159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3">
        <f>Be!E231</f>
        <v>0</v>
      </c>
      <c r="G147" s="84">
        <f>Be!F231</f>
        <v>0</v>
      </c>
      <c r="H147" s="83">
        <f>Be!G231</f>
        <v>0</v>
      </c>
      <c r="I147" s="84">
        <f>Be!H231</f>
        <v>0</v>
      </c>
      <c r="J147" s="85">
        <f>Be!I231</f>
        <v>0</v>
      </c>
      <c r="K147" s="84">
        <f>Be!J231</f>
        <v>0</v>
      </c>
      <c r="L147" s="86">
        <f>Be!K231</f>
        <v>0</v>
      </c>
      <c r="M147" s="87"/>
      <c r="N147" s="88">
        <f>Be!A227</f>
        <v>0</v>
      </c>
    </row>
    <row r="148" spans="1:14" x14ac:dyDescent="0.25">
      <c r="A148" s="80" t="s">
        <v>160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3">
        <f>Be!E232</f>
        <v>0</v>
      </c>
      <c r="G148" s="84">
        <f>Be!F232</f>
        <v>0</v>
      </c>
      <c r="H148" s="83">
        <f>Be!G232</f>
        <v>0</v>
      </c>
      <c r="I148" s="84">
        <f>Be!H232</f>
        <v>0</v>
      </c>
      <c r="J148" s="85">
        <f>Be!I232</f>
        <v>0</v>
      </c>
      <c r="K148" s="84">
        <f>Be!J232</f>
        <v>0</v>
      </c>
      <c r="L148" s="86">
        <f>Be!K232</f>
        <v>0</v>
      </c>
      <c r="M148" s="87"/>
      <c r="N148" s="88">
        <f>Be!A227</f>
        <v>0</v>
      </c>
    </row>
    <row r="149" spans="1:14" x14ac:dyDescent="0.25">
      <c r="A149" s="89" t="s">
        <v>161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3">
        <f>Be!E233</f>
        <v>0</v>
      </c>
      <c r="G149" s="84">
        <f>Be!F233</f>
        <v>0</v>
      </c>
      <c r="H149" s="83">
        <f>Be!G233</f>
        <v>0</v>
      </c>
      <c r="I149" s="84">
        <f>Be!H233</f>
        <v>0</v>
      </c>
      <c r="J149" s="85">
        <f>Be!I233</f>
        <v>0</v>
      </c>
      <c r="K149" s="84">
        <f>Be!J233</f>
        <v>0</v>
      </c>
      <c r="L149" s="86">
        <f>Be!K233</f>
        <v>0</v>
      </c>
      <c r="M149" s="87"/>
      <c r="N149" s="88">
        <f>Be!A227</f>
        <v>0</v>
      </c>
    </row>
    <row r="150" spans="1:14" x14ac:dyDescent="0.25">
      <c r="A150" s="80" t="s">
        <v>162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3">
        <f>Be!E234</f>
        <v>0</v>
      </c>
      <c r="G150" s="84">
        <f>Be!F234</f>
        <v>0</v>
      </c>
      <c r="H150" s="83">
        <f>Be!G234</f>
        <v>0</v>
      </c>
      <c r="I150" s="84">
        <f>Be!H234</f>
        <v>0</v>
      </c>
      <c r="J150" s="85">
        <f>Be!I234</f>
        <v>0</v>
      </c>
      <c r="K150" s="84">
        <f>Be!J234</f>
        <v>0</v>
      </c>
      <c r="L150" s="86">
        <f>Be!K234</f>
        <v>0</v>
      </c>
      <c r="M150" s="87"/>
      <c r="N150" s="88">
        <f>Be!A227</f>
        <v>0</v>
      </c>
    </row>
    <row r="151" spans="1:14" x14ac:dyDescent="0.25">
      <c r="A151" s="89" t="s">
        <v>163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3">
        <f>Be!E239</f>
        <v>0</v>
      </c>
      <c r="G151" s="84">
        <f>Be!F239</f>
        <v>0</v>
      </c>
      <c r="H151" s="83">
        <f>Be!G239</f>
        <v>0</v>
      </c>
      <c r="I151" s="84">
        <f>Be!H239</f>
        <v>0</v>
      </c>
      <c r="J151" s="85">
        <f>Be!I239</f>
        <v>0</v>
      </c>
      <c r="K151" s="84">
        <f>Be!J239</f>
        <v>0</v>
      </c>
      <c r="L151" s="86">
        <f>Be!K239</f>
        <v>0</v>
      </c>
      <c r="M151" s="87"/>
      <c r="N151" s="88">
        <f>Be!A237</f>
        <v>0</v>
      </c>
    </row>
    <row r="152" spans="1:14" x14ac:dyDescent="0.25">
      <c r="A152" s="80" t="s">
        <v>164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3">
        <f>Be!E240</f>
        <v>0</v>
      </c>
      <c r="G152" s="84">
        <f>Be!F240</f>
        <v>0</v>
      </c>
      <c r="H152" s="83">
        <f>Be!G240</f>
        <v>0</v>
      </c>
      <c r="I152" s="84">
        <f>Be!H240</f>
        <v>0</v>
      </c>
      <c r="J152" s="85">
        <f>Be!I240</f>
        <v>0</v>
      </c>
      <c r="K152" s="84">
        <f>Be!J240</f>
        <v>0</v>
      </c>
      <c r="L152" s="86">
        <f>Be!K240</f>
        <v>0</v>
      </c>
      <c r="M152" s="87"/>
      <c r="N152" s="88">
        <f>Be!A237</f>
        <v>0</v>
      </c>
    </row>
    <row r="153" spans="1:14" x14ac:dyDescent="0.25">
      <c r="A153" s="89" t="s">
        <v>165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3">
        <f>Be!E241</f>
        <v>0</v>
      </c>
      <c r="G153" s="84">
        <f>Be!F241</f>
        <v>0</v>
      </c>
      <c r="H153" s="83">
        <f>Be!G241</f>
        <v>0</v>
      </c>
      <c r="I153" s="84">
        <f>Be!H241</f>
        <v>0</v>
      </c>
      <c r="J153" s="85">
        <f>Be!I241</f>
        <v>0</v>
      </c>
      <c r="K153" s="84">
        <f>Be!J241</f>
        <v>0</v>
      </c>
      <c r="L153" s="86">
        <f>Be!K241</f>
        <v>0</v>
      </c>
      <c r="M153" s="87"/>
      <c r="N153" s="88">
        <f>Be!A237</f>
        <v>0</v>
      </c>
    </row>
    <row r="154" spans="1:14" x14ac:dyDescent="0.25">
      <c r="A154" s="80" t="s">
        <v>166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3">
        <f>Be!E242</f>
        <v>0</v>
      </c>
      <c r="G154" s="84">
        <f>Be!F242</f>
        <v>0</v>
      </c>
      <c r="H154" s="83">
        <f>Be!G242</f>
        <v>0</v>
      </c>
      <c r="I154" s="84">
        <f>Be!H242</f>
        <v>0</v>
      </c>
      <c r="J154" s="85">
        <f>Be!I242</f>
        <v>0</v>
      </c>
      <c r="K154" s="84">
        <f>Be!J242</f>
        <v>0</v>
      </c>
      <c r="L154" s="86">
        <f>Be!K242</f>
        <v>0</v>
      </c>
      <c r="M154" s="87"/>
      <c r="N154" s="88">
        <f>Be!A237</f>
        <v>0</v>
      </c>
    </row>
    <row r="155" spans="1:14" x14ac:dyDescent="0.25">
      <c r="A155" s="89" t="s">
        <v>167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3">
        <f>Be!E243</f>
        <v>0</v>
      </c>
      <c r="G155" s="84">
        <f>Be!F243</f>
        <v>0</v>
      </c>
      <c r="H155" s="83">
        <f>Be!G243</f>
        <v>0</v>
      </c>
      <c r="I155" s="84">
        <f>Be!H243</f>
        <v>0</v>
      </c>
      <c r="J155" s="85">
        <f>Be!I243</f>
        <v>0</v>
      </c>
      <c r="K155" s="84">
        <f>Be!J243</f>
        <v>0</v>
      </c>
      <c r="L155" s="86">
        <f>Be!K243</f>
        <v>0</v>
      </c>
      <c r="M155" s="87"/>
      <c r="N155" s="88">
        <f>Be!A237</f>
        <v>0</v>
      </c>
    </row>
    <row r="156" spans="1:14" ht="15.75" thickBot="1" x14ac:dyDescent="0.3">
      <c r="A156" s="90" t="s">
        <v>168</v>
      </c>
      <c r="B156" s="91">
        <f>Be!A244</f>
        <v>0</v>
      </c>
      <c r="C156" s="92">
        <f>Be!B244</f>
        <v>0</v>
      </c>
      <c r="D156" s="93">
        <f>Be!C244</f>
        <v>0</v>
      </c>
      <c r="E156" s="94">
        <f>Be!D244</f>
        <v>0</v>
      </c>
      <c r="F156" s="93">
        <f>Be!E244</f>
        <v>0</v>
      </c>
      <c r="G156" s="94">
        <f>Be!F244</f>
        <v>0</v>
      </c>
      <c r="H156" s="93">
        <f>Be!G244</f>
        <v>0</v>
      </c>
      <c r="I156" s="94">
        <f>Be!H244</f>
        <v>0</v>
      </c>
      <c r="J156" s="95">
        <f>Be!I244</f>
        <v>0</v>
      </c>
      <c r="K156" s="94">
        <f>Be!J244</f>
        <v>0</v>
      </c>
      <c r="L156" s="96">
        <f>Be!K244</f>
        <v>0</v>
      </c>
      <c r="M156" s="97"/>
      <c r="N156" s="98">
        <f>Be!A237</f>
        <v>0</v>
      </c>
    </row>
    <row r="157" spans="1:14" x14ac:dyDescent="0.25">
      <c r="F157" s="39"/>
    </row>
    <row r="158" spans="1:14" x14ac:dyDescent="0.25">
      <c r="F158" s="39"/>
    </row>
    <row r="159" spans="1:14" x14ac:dyDescent="0.25">
      <c r="F159" s="39"/>
    </row>
    <row r="160" spans="1:14" x14ac:dyDescent="0.25">
      <c r="F160" s="39"/>
    </row>
    <row r="161" spans="6:6" x14ac:dyDescent="0.25">
      <c r="F161" s="39"/>
    </row>
  </sheetData>
  <sortState xmlns:xlrd2="http://schemas.microsoft.com/office/spreadsheetml/2017/richdata2" ref="B3:N156">
    <sortCondition descending="1" ref="L3:L156"/>
  </sortState>
  <mergeCells count="1">
    <mergeCell ref="A1:N1"/>
  </mergeCells>
  <pageMargins left="0.25" right="0.25" top="0.75" bottom="0.75" header="0.3" footer="0.3"/>
  <pageSetup paperSize="9" scale="71" orientation="portrait" horizontalDpi="300" verticalDpi="300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C24"/>
  <sheetViews>
    <sheetView view="pageBreakPreview" topLeftCell="A6" zoomScaleNormal="100" zoomScaleSheetLayoutView="100" workbookViewId="0">
      <selection activeCell="E3" sqref="E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16" t="s">
        <v>179</v>
      </c>
      <c r="B1" s="116"/>
      <c r="C1" s="116"/>
    </row>
    <row r="2" spans="1:3" x14ac:dyDescent="0.25">
      <c r="A2" s="103"/>
      <c r="B2" s="104" t="s">
        <v>5</v>
      </c>
      <c r="C2" s="104" t="s">
        <v>9</v>
      </c>
    </row>
    <row r="3" spans="1:3" ht="79.5" customHeight="1" x14ac:dyDescent="0.25">
      <c r="A3" s="101" t="s">
        <v>15</v>
      </c>
      <c r="B3" s="100" t="str">
        <f>Be!$A$57&amp;CHAR(10)&amp;Be!$A$59&amp;"   "&amp;Be!$K$59&amp;"      "&amp;Be!$A$60&amp;"   "&amp;Be!$K$60&amp;CHAR(10)&amp;Be!$A$61&amp;"   "&amp;Be!$K$61&amp;"      "&amp;Be!$A$62&amp;"   "&amp;Be!$K$62&amp;CHAR(10)&amp;Be!$A$63&amp;"   "&amp;Be!$K$63&amp;"      "&amp;Be!$A$64&amp;"   "&amp;Be!$K$64</f>
        <v>Váci Radnóti Miklós Általános Iskola
Bottó Bence   503      Genzelmann Erik   584
Homoki-Nagy András   449      Mester Bulcsú   600
Osgyán Ákos   582      Süle Bernát   559</v>
      </c>
      <c r="C3" s="99">
        <f>Be!$M$59</f>
        <v>2828</v>
      </c>
    </row>
    <row r="4" spans="1:3" ht="79.5" customHeight="1" x14ac:dyDescent="0.25">
      <c r="A4" s="102" t="s">
        <v>16</v>
      </c>
      <c r="B4" s="65" t="str">
        <f>Be!$A$67&amp;CHAR(10)&amp;Be!$A$69&amp;"   "&amp;Be!$K$69&amp;"      "&amp;Be!$A$70&amp;"   "&amp;Be!$K$70&amp;CHAR(10)&amp;Be!$A$71&amp;"   "&amp;Be!$K$71&amp;"      "&amp;Be!$A$72&amp;"   "&amp;Be!$K$72&amp;CHAR(10)&amp;Be!$A$73&amp;"   "&amp;Be!$K$73&amp;"      "&amp;Be!$A$74&amp;"   "&amp;Be!$K$74</f>
        <v>Gödöllő, Hajos Alfréd Általános Iskola
Berényi Tamás   510      Borbély Bálint   524
Kuti Donát   534      Rónay Bálint   453
Szabó Levente   508      Tóth Ármin   593</v>
      </c>
      <c r="C4" s="99">
        <f>Be!$M$69</f>
        <v>2669</v>
      </c>
    </row>
    <row r="5" spans="1:3" ht="79.5" customHeight="1" x14ac:dyDescent="0.25">
      <c r="A5" s="101" t="s">
        <v>17</v>
      </c>
      <c r="B5" s="100" t="str">
        <f>Be!$A$77&amp;CHAR(10)&amp;Be!$A$79&amp;"   "&amp;Be!$K$79&amp;"      "&amp;Be!$A$80&amp;"   "&amp;Be!$K$80&amp;CHAR(10)&amp;Be!$A$81&amp;"   "&amp;Be!$K$81&amp;"      "&amp;Be!$A$82&amp;"   "&amp;Be!$K$82&amp;CHAR(10)&amp;Be!$A$83&amp;"   "&amp;Be!$K$83&amp;"      "&amp;Be!$A$84&amp;"   "&amp;Be!$K$84</f>
        <v>Dunavarsányi Árpád Fejedelem Általános Iskola
Budai István Miklós   593      Kanyó Balázs Csaba   399
Lukács Péter   516      Pálúr Máté Attila   554
Skrenyó Rómeó Sándor   433      Szurov Bende   518</v>
      </c>
      <c r="C5" s="99">
        <f>Be!$M$79</f>
        <v>2614</v>
      </c>
    </row>
    <row r="6" spans="1:3" ht="79.5" customHeight="1" x14ac:dyDescent="0.25">
      <c r="A6" s="102" t="s">
        <v>18</v>
      </c>
      <c r="B6" s="65" t="str">
        <f>Be!$A$87&amp;CHAR(10)&amp;Be!$A$89&amp;"   "&amp;Be!$K$89&amp;"      "&amp;Be!$A$90&amp;"   "&amp;Be!$K$90&amp;CHAR(10)&amp;Be!$A$91&amp;"   "&amp;Be!$K$91&amp;"      "&amp;Be!$A$92&amp;"   "&amp;Be!$K$92&amp;CHAR(10)&amp;Be!$A$93&amp;"   "&amp;Be!$K$93&amp;"      "&amp;Be!$A$94&amp;"   "&amp;Be!$K$94</f>
        <v>Csömör, Mátyás Király Általános Iskola
Fekete Marcell   599      Varga Viktor   508
Horváth Bence   527      Papp Zsombor   502
Braun Dénes   428      Németh Richárd   426</v>
      </c>
      <c r="C6" s="99">
        <f>Be!$M$89</f>
        <v>2564</v>
      </c>
    </row>
    <row r="7" spans="1:3" ht="79.5" customHeight="1" x14ac:dyDescent="0.25">
      <c r="A7" s="101" t="s">
        <v>19</v>
      </c>
      <c r="B7" s="65" t="str">
        <f>Be!$A$27&amp;CHAR(10)&amp;Be!$A$29&amp;"   "&amp;Be!$K$29&amp;"      "&amp;Be!$A$30&amp;"   "&amp;Be!$K$30&amp;CHAR(10)&amp;Be!$A$31&amp;"   "&amp;Be!$K$31&amp;"      "&amp;Be!$A$32&amp;"   "&amp;Be!$K$32&amp;CHAR(10)&amp;Be!$A$33&amp;"   "&amp;Be!$K$33&amp;"      "&amp;Be!$A$34&amp;"   "&amp;Be!$K$34</f>
        <v>Törökbálint Bálint Márton Általános Iskola
Fernengel Ákos   587      Losonczy István   587
Sulyok Gergely   528      Szóka Tamás   372
Zsembery Boldizsár   459         0</v>
      </c>
      <c r="C7" s="99">
        <f>Be!$M$29</f>
        <v>2533</v>
      </c>
    </row>
    <row r="8" spans="1:3" ht="79.5" customHeight="1" x14ac:dyDescent="0.25">
      <c r="A8" s="102" t="s">
        <v>20</v>
      </c>
      <c r="B8" s="100" t="str">
        <f>Be!$A$137&amp;CHAR(10)&amp;Be!$A$139&amp;"   "&amp;Be!$K$139&amp;"      "&amp;Be!$A$140&amp;"   "&amp;Be!$K$140&amp;CHAR(10)&amp;Be!$A$141&amp;"   "&amp;Be!$K$141&amp;"      "&amp;Be!$A$142&amp;"   "&amp;Be!$K$142&amp;CHAR(10)&amp;Be!$A$143&amp;"   "&amp;Be!$K$143&amp;"      "&amp;Be!$A$144&amp;"   "&amp;Be!$K$144</f>
        <v>Ceglédi Református Általános Iskola
Farkas Ádám   443      Hornyik Dominik   496
Józsa Attila   472      Kármán Zsombor   464
Ócsai Dávid   429      Tóth Dániel   566</v>
      </c>
      <c r="C8" s="99">
        <f>Be!$M$139</f>
        <v>2441</v>
      </c>
    </row>
    <row r="9" spans="1:3" ht="79.5" customHeight="1" x14ac:dyDescent="0.25">
      <c r="A9" s="101" t="s">
        <v>21</v>
      </c>
      <c r="B9" s="100" t="str">
        <f>Be!$A$117&amp;CHAR(10)&amp;Be!$A$119&amp;"   "&amp;Be!$K$119&amp;"      "&amp;Be!$A$120&amp;"   "&amp;Be!$K$120&amp;CHAR(10)&amp;Be!$A$121&amp;"   "&amp;Be!$K$121&amp;"      "&amp;Be!$A$122&amp;"   "&amp;Be!$K$122&amp;CHAR(10)&amp;Be!$A$123&amp;"   "&amp;Be!$K$123&amp;"      "&amp;Be!$A$124&amp;"   "&amp;Be!$K$124</f>
        <v>Dunakeszi Radnóti Miklós Gimnázium
Gerzsényi Előd   539      Konrád Soós Bálint   501
Nagy Bertalan   470      Helembai Hunor Péter   464
Lipcsey Péter   449      Gaál Barnabás   411</v>
      </c>
      <c r="C9" s="99">
        <f>Be!$M$119</f>
        <v>2423</v>
      </c>
    </row>
    <row r="10" spans="1:3" ht="79.5" customHeight="1" x14ac:dyDescent="0.25">
      <c r="A10" s="102" t="s">
        <v>22</v>
      </c>
      <c r="B10" s="66" t="str">
        <f>Be!$A$127&amp;CHAR(10)&amp;Be!$A$129&amp;"   "&amp;Be!$K$129&amp;"      "&amp;Be!$A$130&amp;"   "&amp;Be!$K$130&amp;CHAR(10)&amp;Be!$A$131&amp;"   "&amp;Be!$K$131&amp;"      "&amp;Be!$A$132&amp;"   "&amp;Be!$K$132&amp;CHAR(10)&amp;Be!$A$133&amp;"   "&amp;Be!$K$133&amp;"      "&amp;Be!$A$134&amp;"   "&amp;Be!$K$134</f>
        <v>Gyömrői Fekete István Általános Iskola
Kindla Ákos   557      Drozdik Dávid   491
Klein Ágoston   418      Tóth Zétény   425
Magyari Márk   383      Battyányi Szabolcs   396</v>
      </c>
      <c r="C10" s="99">
        <f>Be!$M$129</f>
        <v>2287</v>
      </c>
    </row>
    <row r="11" spans="1:3" ht="79.5" customHeight="1" x14ac:dyDescent="0.25">
      <c r="A11" s="101" t="s">
        <v>23</v>
      </c>
      <c r="B11" s="65" t="str">
        <f>Be!$A$47&amp;CHAR(10)&amp;Be!$A$49&amp;"   "&amp;Be!$K$49&amp;"      "&amp;Be!$A$50&amp;"   "&amp;Be!$K$50&amp;CHAR(10)&amp;Be!$A$51&amp;"   "&amp;Be!$K$51&amp;"      "&amp;Be!$A$52&amp;"   "&amp;Be!$K$52&amp;CHAR(10)&amp;Be!$A$53&amp;"   "&amp;Be!$K$53&amp;"      "&amp;Be!$A$54&amp;"   "&amp;Be!$K$54</f>
        <v>Tápiószentmárton, Kubinyi Ágoston Általános Iskola
Czenky Ábel   521      Kozma Tamás   440
Juhász Ádám   430      Lengyel Gábor   445
Wágner Levente   395      Nagy Szebasztián   428</v>
      </c>
      <c r="C11" s="99">
        <f>Be!$M$49</f>
        <v>2264</v>
      </c>
    </row>
    <row r="12" spans="1:3" ht="79.5" customHeight="1" x14ac:dyDescent="0.25">
      <c r="A12" s="102" t="s">
        <v>24</v>
      </c>
      <c r="B12" s="100" t="str">
        <f>Be!$A$37&amp;CHAR(10)&amp;Be!$A$39&amp;"   "&amp;Be!$K$39&amp;"      "&amp;Be!$A$40&amp;"   "&amp;Be!$K$40&amp;CHAR(10)&amp;Be!$A$41&amp;"   "&amp;Be!$K$41&amp;"      "&amp;Be!$A$42&amp;"   "&amp;Be!$K$42&amp;CHAR(10)&amp;Be!$A$43&amp;"   "&amp;Be!$K$43&amp;"      "&amp;Be!$A$44&amp;"   "&amp;Be!$K$44</f>
        <v>Dabasi Táncsics Mihály Gimnázium
Gazsik Máté   471      Kucsár Roland   404
Rigó Zsombor   471      Szabó Bence   487
Talapka Zsombor   409      Varga Péter   356</v>
      </c>
      <c r="C12" s="99">
        <f>Be!$M$39</f>
        <v>2242</v>
      </c>
    </row>
    <row r="13" spans="1:3" ht="79.5" customHeight="1" x14ac:dyDescent="0.25">
      <c r="A13" s="101" t="s">
        <v>25</v>
      </c>
      <c r="B13" s="65" t="str">
        <f>Be!$A$107&amp;CHAR(10)&amp;Be!$A$109&amp;"   "&amp;Be!$K$109&amp;"      "&amp;Be!$A$110&amp;"   "&amp;Be!$K$110&amp;CHAR(10)&amp;Be!$A$111&amp;"   "&amp;Be!$K$111&amp;"      "&amp;Be!$A$112&amp;"   "&amp;Be!$K$112&amp;CHAR(10)&amp;Be!$A$113&amp;"   "&amp;Be!$K$113&amp;"      "&amp;Be!$A$114&amp;"   "&amp;Be!$K$114</f>
        <v>Százhalombattai 1. Számú Általános Iskola
Godena Gábor   638      Kardos Marcell   350
Molnár Dénes   484      Pátkai Pál   347
Tapasztó Zsombor   397      Takács Kende   347</v>
      </c>
      <c r="C13" s="99">
        <f>Be!$M$109</f>
        <v>2216</v>
      </c>
    </row>
    <row r="14" spans="1:3" ht="79.5" customHeight="1" x14ac:dyDescent="0.25">
      <c r="A14" s="102" t="s">
        <v>26</v>
      </c>
      <c r="B14" s="100" t="str">
        <f>Be!$A$97&amp;CHAR(10)&amp;Be!$A$99&amp;"   "&amp;Be!$K$99&amp;"      "&amp;Be!$A$100&amp;"   "&amp;Be!$K$100&amp;CHAR(10)&amp;Be!$A$101&amp;"   "&amp;Be!$K$101&amp;"      "&amp;Be!$A$102&amp;"   "&amp;Be!$K$102&amp;CHAR(10)&amp;Be!$A$103&amp;"   "&amp;Be!$K$103&amp;"      "&amp;Be!$A$104&amp;"   "&amp;Be!$K$104</f>
        <v>Általános Iskola
   0         0
   0         0
   0         0</v>
      </c>
      <c r="C14" s="99">
        <f>Be!$M$99</f>
        <v>0</v>
      </c>
    </row>
    <row r="15" spans="1:3" ht="79.5" customHeight="1" x14ac:dyDescent="0.25">
      <c r="A15" s="101" t="s">
        <v>27</v>
      </c>
      <c r="B15" s="66" t="str">
        <f>Be!$A$147&amp;CHAR(10)&amp;Be!$A$149&amp;"   "&amp;Be!$K$149&amp;"      "&amp;Be!$A$150&amp;"   "&amp;Be!$K$150&amp;CHAR(10)&amp;Be!$A$151&amp;"   "&amp;Be!$K$151&amp;"      "&amp;Be!$A$152&amp;"   "&amp;Be!$K$152&amp;CHAR(10)&amp;Be!$A$153&amp;"   "&amp;Be!$K$153&amp;"      "&amp;Be!$A$154&amp;"   "&amp;Be!$K$154</f>
        <v xml:space="preserve">
   0         0
   0         0
   0         0</v>
      </c>
      <c r="C15" s="99">
        <f>Be!$M$149</f>
        <v>0</v>
      </c>
    </row>
    <row r="16" spans="1:3" ht="79.5" customHeight="1" x14ac:dyDescent="0.25">
      <c r="A16" s="102" t="s">
        <v>28</v>
      </c>
      <c r="B16" s="100" t="str">
        <f>Be!$A$157&amp;CHAR(10)&amp;Be!$A$159&amp;"   "&amp;Be!$K$159&amp;"      "&amp;Be!$A$160&amp;"   "&amp;Be!$K$160&amp;CHAR(10)&amp;Be!$A$161&amp;"   "&amp;Be!$K$161&amp;"      "&amp;Be!$A$162&amp;"   "&amp;Be!$K$162&amp;CHAR(10)&amp;Be!$A$163&amp;"   "&amp;Be!$K$163&amp;"      "&amp;Be!$A$164&amp;"   "&amp;Be!$K$164</f>
        <v xml:space="preserve">
   0         0
   0         0
   0         0</v>
      </c>
      <c r="C16" s="99">
        <f>Be!$M$159</f>
        <v>0</v>
      </c>
    </row>
    <row r="17" spans="1:3" ht="79.5" customHeight="1" x14ac:dyDescent="0.25">
      <c r="A17" s="101" t="s">
        <v>29</v>
      </c>
      <c r="B17" s="66" t="str">
        <f>Be!$A$167&amp;CHAR(10)&amp;Be!$A$169&amp;"   "&amp;Be!$K$169&amp;"      "&amp;Be!$A$170&amp;"   "&amp;Be!$K$170&amp;CHAR(10)&amp;Be!$A$171&amp;"   "&amp;Be!$K$171&amp;"      "&amp;Be!$A$172&amp;"   "&amp;Be!$K$172&amp;CHAR(10)&amp;Be!$A$173&amp;"   "&amp;Be!$K$173&amp;"      "&amp;Be!$A$174&amp;"   "&amp;Be!$K$174</f>
        <v xml:space="preserve">
   0         0
   0         0
   0         0</v>
      </c>
      <c r="C17" s="99">
        <f>Be!$M$169</f>
        <v>0</v>
      </c>
    </row>
    <row r="18" spans="1:3" ht="79.5" customHeight="1" x14ac:dyDescent="0.25">
      <c r="A18" s="102" t="s">
        <v>30</v>
      </c>
      <c r="B18" s="100" t="str">
        <f>Be!$A$177&amp;CHAR(10)&amp;Be!$A$179&amp;"   "&amp;Be!$K$179&amp;"      "&amp;Be!$A$180&amp;"   "&amp;Be!$K$180&amp;CHAR(10)&amp;Be!$A$181&amp;"   "&amp;Be!$K$181&amp;"      "&amp;Be!$A$182&amp;"   "&amp;Be!$K$182&amp;CHAR(10)&amp;Be!$A$183&amp;"   "&amp;Be!$K$183&amp;"      "&amp;Be!$A$184&amp;"   "&amp;Be!$K$184</f>
        <v xml:space="preserve">
   0         0
   0         0
   0         0</v>
      </c>
      <c r="C18" s="99">
        <f>Be!$M$179</f>
        <v>0</v>
      </c>
    </row>
    <row r="19" spans="1:3" ht="79.5" customHeight="1" x14ac:dyDescent="0.25">
      <c r="A19" s="101" t="s">
        <v>31</v>
      </c>
      <c r="B19" s="66" t="str">
        <f>Be!$A$187&amp;CHAR(10)&amp;Be!$A$189&amp;"   "&amp;Be!$K$189&amp;"      "&amp;Be!$A$190&amp;"   "&amp;Be!$K$190&amp;CHAR(10)&amp;Be!$A$191&amp;"   "&amp;Be!$K$191&amp;"      "&amp;Be!$A$192&amp;"   "&amp;Be!$K$192&amp;CHAR(10)&amp;Be!$A$193&amp;"   "&amp;Be!$K$193&amp;"      "&amp;Be!$A$194&amp;"   "&amp;Be!$K$194</f>
        <v xml:space="preserve">
   0         0
   0         0
   0         0</v>
      </c>
      <c r="C19" s="99">
        <f>Be!$M$189</f>
        <v>0</v>
      </c>
    </row>
    <row r="20" spans="1:3" ht="79.5" customHeight="1" x14ac:dyDescent="0.25">
      <c r="A20" s="102" t="s">
        <v>32</v>
      </c>
      <c r="B20" s="100" t="str">
        <f>Be!$A$197&amp;CHAR(10)&amp;Be!$A$199&amp;"   "&amp;Be!$K$199&amp;"      "&amp;Be!$A$200&amp;"   "&amp;Be!$K$200&amp;CHAR(10)&amp;Be!$A$201&amp;"   "&amp;Be!$K$201&amp;"      "&amp;Be!$A$202&amp;"   "&amp;Be!$K$202&amp;CHAR(10)&amp;Be!$A$203&amp;"   "&amp;Be!$K$203&amp;"      "&amp;Be!$A$204&amp;"   "&amp;Be!$K$204</f>
        <v xml:space="preserve">
   0         0
   0         0
   0         0</v>
      </c>
      <c r="C20" s="99">
        <f>Be!$M$199</f>
        <v>0</v>
      </c>
    </row>
    <row r="21" spans="1:3" ht="79.5" customHeight="1" x14ac:dyDescent="0.25">
      <c r="A21" s="101" t="s">
        <v>33</v>
      </c>
      <c r="B21" s="66" t="str">
        <f>Be!$A$207&amp;CHAR(10)&amp;Be!$A$209&amp;"   "&amp;Be!$K$209&amp;"      "&amp;Be!$A$210&amp;"   "&amp;Be!$K$210&amp;CHAR(10)&amp;Be!$A$211&amp;"   "&amp;Be!$K$211&amp;"      "&amp;Be!$A$212&amp;"   "&amp;Be!$K$212&amp;CHAR(10)&amp;Be!$A$213&amp;"   "&amp;Be!$K$213&amp;"      "&amp;Be!$A$214&amp;"   "&amp;Be!$K$214</f>
        <v xml:space="preserve">
   0         0
   0         0
   0         0</v>
      </c>
      <c r="C21" s="99">
        <f>Be!$M$209</f>
        <v>0</v>
      </c>
    </row>
    <row r="22" spans="1:3" ht="79.5" customHeight="1" x14ac:dyDescent="0.25">
      <c r="A22" s="102" t="s">
        <v>34</v>
      </c>
      <c r="B22" s="100" t="str">
        <f>Be!$A$217&amp;CHAR(10)&amp;Be!$A$219&amp;"   "&amp;Be!$K$219&amp;"      "&amp;Be!$A$220&amp;"   "&amp;Be!$K$220&amp;CHAR(10)&amp;Be!$A$221&amp;"   "&amp;Be!$K$221&amp;"      "&amp;Be!$A$222&amp;"   "&amp;Be!$K$222&amp;CHAR(10)&amp;Be!$A$223&amp;"   "&amp;Be!$K$223&amp;"      "&amp;Be!$A$224&amp;"   "&amp;Be!$K$224</f>
        <v xml:space="preserve">
   0         0
   0         0
   0         0</v>
      </c>
      <c r="C22" s="99">
        <f>Be!$M$219</f>
        <v>0</v>
      </c>
    </row>
    <row r="23" spans="1:3" ht="79.5" customHeight="1" x14ac:dyDescent="0.25">
      <c r="A23" s="101" t="s">
        <v>35</v>
      </c>
      <c r="B23" s="66" t="str">
        <f>Be!$A$227&amp;CHAR(10)&amp;Be!$A$229&amp;"   "&amp;Be!$K$229&amp;"      "&amp;Be!$A$230&amp;"   "&amp;Be!$K$230&amp;CHAR(10)&amp;Be!$A$231&amp;"   "&amp;Be!$K$231&amp;"      "&amp;Be!$A$232&amp;"   "&amp;Be!$K$232&amp;CHAR(10)&amp;Be!$A$233&amp;"   "&amp;Be!$K$233&amp;"      "&amp;Be!$A$234&amp;"   "&amp;Be!$K$234</f>
        <v xml:space="preserve">
   0         0
   0         0
   0         0</v>
      </c>
      <c r="C23" s="99">
        <f>Be!$M$229</f>
        <v>0</v>
      </c>
    </row>
    <row r="24" spans="1:3" ht="79.5" customHeight="1" x14ac:dyDescent="0.25">
      <c r="A24" s="102" t="s">
        <v>36</v>
      </c>
      <c r="B24" s="100" t="str">
        <f>Be!$A$237&amp;CHAR(10)&amp;Be!$A$239&amp;"   "&amp;Be!$K$239&amp;"      "&amp;Be!$A$240&amp;"   "&amp;Be!$K$240&amp;CHAR(10)&amp;Be!$A$241&amp;"   "&amp;Be!$K$241&amp;"      "&amp;Be!$A$242&amp;"   "&amp;Be!$K$242&amp;CHAR(10)&amp;Be!$A$243&amp;"   "&amp;Be!$K$243&amp;"      "&amp;Be!$A$244&amp;"   "&amp;Be!$K$244</f>
        <v xml:space="preserve">
   0         0
   0         0
   0         0</v>
      </c>
      <c r="C24" s="99">
        <f>Be!$M$239</f>
        <v>0</v>
      </c>
    </row>
  </sheetData>
  <sortState xmlns:xlrd2="http://schemas.microsoft.com/office/spreadsheetml/2017/richdata2" ref="B3:C24">
    <sortCondition descending="1" ref="C3:C24"/>
  </sortState>
  <mergeCells count="1">
    <mergeCell ref="A1:C1"/>
  </mergeCells>
  <pageMargins left="0.7" right="0.7" top="0.75" bottom="0.75" header="0.3" footer="0.3"/>
  <pageSetup paperSize="9" scale="73" orientation="portrait" horizontalDpi="300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2019-05-08T13:47:20Z</cp:lastPrinted>
  <dcterms:created xsi:type="dcterms:W3CDTF">2016-03-25T16:10:58Z</dcterms:created>
  <dcterms:modified xsi:type="dcterms:W3CDTF">2019-05-08T14:16:58Z</dcterms:modified>
</cp:coreProperties>
</file>