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0"/>
  </bookViews>
  <sheets>
    <sheet name="Beírás" sheetId="1" r:id="rId1"/>
    <sheet name="Csapat" sheetId="2" r:id="rId2"/>
    <sheet name="Egyéni" sheetId="3" r:id="rId3"/>
  </sheets>
  <definedNames>
    <definedName name="_xlnm.Print_Area" localSheetId="0">'Beírás'!$A$1:$F$319</definedName>
    <definedName name="_xlnm.Print_Area" localSheetId="2">'Egyéni'!$A$1:$D$197</definedName>
  </definedNames>
  <calcPr fullCalcOnLoad="1"/>
</workbook>
</file>

<file path=xl/sharedStrings.xml><?xml version="1.0" encoding="utf-8"?>
<sst xmlns="http://schemas.openxmlformats.org/spreadsheetml/2006/main" count="369" uniqueCount="220">
  <si>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</si>
  <si>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</si>
  <si>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</si>
  <si>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</si>
  <si>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</si>
  <si>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</si>
  <si>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</si>
  <si>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</si>
  <si>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</si>
  <si>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</si>
  <si>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</si>
  <si>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</si>
  <si>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</si>
  <si>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</si>
  <si>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</si>
  <si>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</si>
  <si>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</si>
  <si>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</si>
  <si>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</si>
  <si>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</si>
  <si>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</si>
  <si>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</si>
  <si>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</si>
  <si>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</si>
  <si>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</si>
  <si>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</si>
  <si>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</si>
  <si>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</si>
  <si>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</si>
  <si>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</si>
  <si>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</si>
  <si>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</si>
  <si>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</si>
  <si>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</si>
  <si>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</si>
  <si>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</si>
  <si>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</si>
  <si>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</si>
  <si>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</si>
  <si>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</si>
  <si>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</si>
  <si>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</si>
  <si>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</si>
  <si>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</si>
  <si>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</si>
  <si>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</si>
  <si>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</si>
  <si>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</si>
  <si>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</si>
  <si>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</si>
  <si>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</si>
  <si>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</si>
  <si>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</si>
  <si>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</si>
  <si>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</si>
  <si>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</si>
  <si>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</si>
  <si>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</si>
  <si>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</si>
  <si>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</si>
  <si>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</si>
  <si>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</si>
  <si>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</si>
  <si>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</si>
  <si>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</si>
  <si>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</si>
  <si>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</si>
  <si>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</si>
  <si>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</si>
  <si>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</si>
  <si>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</si>
  <si>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</si>
  <si>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</si>
  <si>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</si>
  <si>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</si>
  <si>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</si>
  <si>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</si>
  <si>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</si>
  <si>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</si>
  <si>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</si>
  <si>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</si>
  <si>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</si>
  <si>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</si>
  <si>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</si>
  <si>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</si>
  <si>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</si>
  <si>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</si>
  <si>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</si>
  <si>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</si>
  <si>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</si>
  <si>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</si>
  <si>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</si>
  <si>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</si>
  <si>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</si>
  <si>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</si>
  <si>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</si>
  <si>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</si>
  <si>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</si>
  <si>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</si>
  <si>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</si>
  <si>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</si>
  <si>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</si>
  <si>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</si>
  <si>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</si>
  <si>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</si>
  <si>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</si>
  <si>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</si>
  <si>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</si>
  <si>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</si>
  <si>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</si>
  <si>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</si>
  <si>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</si>
  <si>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</si>
  <si>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</si>
  <si>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</si>
  <si>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</si>
  <si>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</si>
  <si>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</si>
  <si>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</si>
  <si>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</si>
  <si>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</si>
  <si>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</si>
  <si>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</si>
  <si>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</si>
  <si>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</si>
  <si>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</si>
  <si>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</si>
  <si>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</si>
  <si>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</si>
  <si>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</si>
  <si>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</si>
  <si>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</si>
  <si>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</si>
  <si>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Váltófutás</t>
  </si>
  <si>
    <t>dobás</t>
  </si>
  <si>
    <t>Varga Zoltán 06 20 5296370</t>
  </si>
  <si>
    <t>Jakab Bálint</t>
  </si>
  <si>
    <t>Szakács László</t>
  </si>
  <si>
    <t>Tóth Dávid</t>
  </si>
  <si>
    <t>Csabai Merse</t>
  </si>
  <si>
    <t>Áporka B</t>
  </si>
  <si>
    <t xml:space="preserve"> Áporka A</t>
  </si>
  <si>
    <t>Draveczki Ágoston</t>
  </si>
  <si>
    <t>Mihály Dávid</t>
  </si>
  <si>
    <t>Mizik Dávid</t>
  </si>
  <si>
    <t>Szircsák Gábor</t>
  </si>
  <si>
    <t>Áporka C</t>
  </si>
  <si>
    <t>Zsurbej Bence</t>
  </si>
  <si>
    <t>Bálint Barnabás</t>
  </si>
  <si>
    <t>Orbán Tibor</t>
  </si>
  <si>
    <t>Merész Milán</t>
  </si>
  <si>
    <t>Szent Imre Kat. Ált.</t>
  </si>
  <si>
    <t>Agócs András</t>
  </si>
  <si>
    <t>Kocsis Róbert</t>
  </si>
  <si>
    <t>Gombás Levente</t>
  </si>
  <si>
    <t>Schwarczenberger Boldizsár</t>
  </si>
  <si>
    <t>Hajdu Flórián</t>
  </si>
  <si>
    <t>Halászteleki Hunyadi</t>
  </si>
  <si>
    <t>Szofrán Attila</t>
  </si>
  <si>
    <t>Márton Sándor</t>
  </si>
  <si>
    <t>Kovács Bercel</t>
  </si>
  <si>
    <t>Nagy Dániel Milán</t>
  </si>
  <si>
    <t>Kongó Botond</t>
  </si>
  <si>
    <t>Bocskai</t>
  </si>
  <si>
    <t>Ács-Szabó Dániel</t>
  </si>
  <si>
    <t>Juhász Bálint</t>
  </si>
  <si>
    <t>Sánta Zsombor</t>
  </si>
  <si>
    <t>Pendek Zsolt</t>
  </si>
  <si>
    <t>Dunavarsányi Árpád Fejedelem Ált.</t>
  </si>
  <si>
    <t>Fejes Áron</t>
  </si>
  <si>
    <t>Ischmael K Bence</t>
  </si>
  <si>
    <t>Szabó Zsombor</t>
  </si>
  <si>
    <t>Jakab Martin</t>
  </si>
  <si>
    <t>Dunavarsányi Árpád Fejedelem B</t>
  </si>
  <si>
    <t>Traskoma Patryk</t>
  </si>
  <si>
    <t>Lukács Noel</t>
  </si>
  <si>
    <t>Kaprinay Gergő</t>
  </si>
  <si>
    <t>Fullajtár Levente</t>
  </si>
  <si>
    <t>Rédai Ákos</t>
  </si>
  <si>
    <t>Gubovics Árisz</t>
  </si>
  <si>
    <t>Kiskunlacháza A</t>
  </si>
  <si>
    <t xml:space="preserve">Kiskunlacháza B </t>
  </si>
  <si>
    <t>Majoros-Platty Szabolcs</t>
  </si>
  <si>
    <t>Máté Balázs</t>
  </si>
  <si>
    <t>Feczesin Kenéz</t>
  </si>
  <si>
    <t>Farkas Dominik</t>
  </si>
  <si>
    <t>Kirizsik Csongor</t>
  </si>
  <si>
    <t>Kovács Noel</t>
  </si>
  <si>
    <t>Gránicz Levente</t>
  </si>
  <si>
    <t>Dunaharaszti Hunyadi János</t>
  </si>
  <si>
    <t>Somogyi-Pinczi Barnabás</t>
  </si>
  <si>
    <t>Fitori Csanád</t>
  </si>
  <si>
    <t>Dobos Róbert</t>
  </si>
  <si>
    <t>Galambos Dániel Ákos</t>
  </si>
  <si>
    <t>Borcsa Milán</t>
  </si>
  <si>
    <t>Szabó Kristóf</t>
  </si>
  <si>
    <t>Halásztelki Hunyadi</t>
  </si>
  <si>
    <t>Szigetszentmárton A</t>
  </si>
  <si>
    <t>Izsó Miklós</t>
  </si>
  <si>
    <t>Busai Marci</t>
  </si>
  <si>
    <t>Fekete Noel</t>
  </si>
  <si>
    <t>Szijjártó Zente</t>
  </si>
  <si>
    <t>Szigetszentmáron B</t>
  </si>
  <si>
    <t>Nagy Péter</t>
  </si>
  <si>
    <t xml:space="preserve">Krék Krisztofer </t>
  </si>
  <si>
    <t>Lipódi Krisztián</t>
  </si>
  <si>
    <t>Huszár Gergő</t>
  </si>
  <si>
    <t>Szigetszentmáron C</t>
  </si>
  <si>
    <t>Hrencsár Kolos</t>
  </si>
  <si>
    <t>Földi Attila</t>
  </si>
  <si>
    <t>Kiss Krisztián</t>
  </si>
  <si>
    <t>Tóth Zoltán</t>
  </si>
  <si>
    <t>Szigethalmi Széchenyi Ált.</t>
  </si>
  <si>
    <t>Sztrikó Bence</t>
  </si>
  <si>
    <t>Oláh Kristóf</t>
  </si>
  <si>
    <t>Mátyás János</t>
  </si>
  <si>
    <t>Nagy Nimród</t>
  </si>
  <si>
    <t>Kiskunlacháza</t>
  </si>
  <si>
    <t>Vadász Alex</t>
  </si>
  <si>
    <t>Sárközi Gusztáv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</si>
</sst>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</numFmts>
  <fonts count="58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0A00DA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2" fontId="56" fillId="0" borderId="0" xfId="0" applyNumberFormat="1" applyFont="1" applyAlignment="1">
      <alignment/>
    </xf>
    <xf numFmtId="2" fontId="56" fillId="0" borderId="0" xfId="0" applyNumberFormat="1" applyFont="1" applyAlignment="1">
      <alignment horizontal="left" indent="5"/>
    </xf>
    <xf numFmtId="0" fontId="0" fillId="0" borderId="0" xfId="0" applyFont="1" applyAlignment="1">
      <alignment/>
    </xf>
    <xf numFmtId="169" fontId="57" fillId="35" borderId="15" xfId="0" applyNumberFormat="1" applyFont="1" applyFill="1" applyBorder="1" applyAlignment="1" applyProtection="1">
      <alignment horizontal="center" vertical="center"/>
      <protection locked="0"/>
    </xf>
    <xf numFmtId="169" fontId="57" fillId="35" borderId="16" xfId="0" applyNumberFormat="1" applyFont="1" applyFill="1" applyBorder="1" applyAlignment="1" applyProtection="1">
      <alignment horizontal="center" vertical="center"/>
      <protection locked="0"/>
    </xf>
    <xf numFmtId="169" fontId="57" fillId="35" borderId="17" xfId="0" applyNumberFormat="1" applyFont="1" applyFill="1" applyBorder="1" applyAlignment="1" applyProtection="1">
      <alignment horizontal="center" vertical="center"/>
      <protection locked="0"/>
    </xf>
    <xf numFmtId="172" fontId="6" fillId="0" borderId="18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34" borderId="30" xfId="0" applyFont="1" applyFill="1" applyBorder="1" applyAlignment="1" applyProtection="1">
      <alignment horizontal="center" vertical="center" wrapText="1"/>
      <protection locked="0"/>
    </xf>
    <xf numFmtId="0" fontId="7" fillId="34" borderId="31" xfId="0" applyFont="1" applyFill="1" applyBorder="1" applyAlignment="1" applyProtection="1">
      <alignment horizontal="center" vertical="center" wrapText="1"/>
      <protection locked="0"/>
    </xf>
    <xf numFmtId="172" fontId="7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4" xfId="0" applyFont="1" applyFill="1" applyBorder="1" applyAlignment="1" applyProtection="1">
      <alignment horizontal="left" vertical="center"/>
      <protection locked="0"/>
    </xf>
    <xf numFmtId="0" fontId="4" fillId="34" borderId="32" xfId="0" applyFont="1" applyFill="1" applyBorder="1" applyAlignment="1" applyProtection="1">
      <alignment horizontal="left" vertical="center"/>
      <protection locked="0"/>
    </xf>
    <xf numFmtId="172" fontId="9" fillId="0" borderId="33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4" borderId="35" xfId="0" applyFont="1" applyFill="1" applyBorder="1" applyAlignment="1" applyProtection="1">
      <alignment horizontal="left" vertic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172" fontId="9" fillId="0" borderId="36" xfId="0" applyNumberFormat="1" applyFont="1" applyBorder="1" applyAlignment="1">
      <alignment horizontal="center" vertical="center"/>
    </xf>
    <xf numFmtId="172" fontId="9" fillId="0" borderId="3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2" fontId="17" fillId="34" borderId="0" xfId="0" applyNumberFormat="1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0"/>
  <sheetViews>
    <sheetView tabSelected="1" zoomScale="85" zoomScaleNormal="85" zoomScaleSheetLayoutView="90" zoomScalePageLayoutView="0" workbookViewId="0" topLeftCell="A223">
      <selection activeCell="P178" sqref="P178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4.28125" style="0" bestFit="1" customWidth="1"/>
    <col min="6" max="6" width="37.28125" style="0" customWidth="1"/>
    <col min="7" max="7" width="10.28125" style="0" bestFit="1" customWidth="1"/>
    <col min="8" max="8" width="12.7109375" style="0" customWidth="1"/>
    <col min="9" max="9" width="12.7109375" style="0" hidden="1" customWidth="1"/>
    <col min="10" max="10" width="13.28125" style="2" hidden="1" customWidth="1"/>
    <col min="11" max="15" width="12.7109375" style="0" hidden="1" customWidth="1"/>
    <col min="16" max="16" width="12.7109375" style="0" customWidth="1"/>
  </cols>
  <sheetData>
    <row r="1" spans="1:6" ht="26.25" thickTop="1">
      <c r="A1" s="55" t="s">
        <v>132</v>
      </c>
      <c r="B1" s="56"/>
      <c r="C1" s="56"/>
      <c r="D1" s="56"/>
      <c r="E1" s="56"/>
      <c r="F1" s="54" t="s">
        <v>131</v>
      </c>
    </row>
    <row r="2" spans="1:6" ht="12.75">
      <c r="A2" s="4" t="s">
        <v>5</v>
      </c>
      <c r="B2" s="5" t="s">
        <v>3</v>
      </c>
      <c r="C2" s="5" t="s">
        <v>96</v>
      </c>
      <c r="D2" s="5" t="s">
        <v>134</v>
      </c>
      <c r="E2" s="5" t="s">
        <v>4</v>
      </c>
      <c r="F2" s="40"/>
    </row>
    <row r="3" spans="1:6" ht="12.75" customHeight="1">
      <c r="A3" s="28" t="s">
        <v>156</v>
      </c>
      <c r="B3" s="16">
        <v>4.93</v>
      </c>
      <c r="C3" s="16">
        <v>8.89</v>
      </c>
      <c r="D3" s="16">
        <v>10.25</v>
      </c>
      <c r="E3" s="48">
        <f>SUM(B4:D4)</f>
        <v>844</v>
      </c>
      <c r="F3" s="43" t="s">
        <v>157</v>
      </c>
    </row>
    <row r="4" spans="1:6" ht="12.75" customHeight="1">
      <c r="A4" s="28"/>
      <c r="B4" s="6">
        <f>IF((B3)&lt;3.27,0,450-VLOOKUP(B3,$L$41:$O$489,4,TRUE))</f>
        <v>322</v>
      </c>
      <c r="C4" s="6">
        <f>VLOOKUP(C3,$J$40:$K$489,2,TRUE)</f>
        <v>288</v>
      </c>
      <c r="D4" s="6">
        <f>VLOOKUP(D3,$I$40:$K$489,3,TRUE)</f>
        <v>234</v>
      </c>
      <c r="E4" s="49"/>
      <c r="F4" s="43"/>
    </row>
    <row r="5" spans="1:6" ht="12.75" customHeight="1">
      <c r="A5" s="28" t="s">
        <v>158</v>
      </c>
      <c r="B5" s="16">
        <v>5.44</v>
      </c>
      <c r="C5" s="16">
        <v>8.55</v>
      </c>
      <c r="D5" s="16">
        <v>9.72</v>
      </c>
      <c r="E5" s="48">
        <f>SUM(B6:D6)</f>
        <v>787</v>
      </c>
      <c r="F5" s="41" t="s">
        <v>157</v>
      </c>
    </row>
    <row r="6" spans="1:6" ht="12.75" customHeight="1">
      <c r="A6" s="28"/>
      <c r="B6" s="6">
        <f>IF((B5)&lt;3.27,0,450-VLOOKUP(B5,$L$41:$O$489,4,TRUE))</f>
        <v>288</v>
      </c>
      <c r="C6" s="6">
        <f>VLOOKUP(C5,$J$40:$K$489,2,TRUE)</f>
        <v>275</v>
      </c>
      <c r="D6" s="6">
        <f>VLOOKUP(D5,$I$40:$K$489,3,TRUE)</f>
        <v>224</v>
      </c>
      <c r="E6" s="49"/>
      <c r="F6" s="41"/>
    </row>
    <row r="7" spans="1:6" ht="12.75" customHeight="1">
      <c r="A7" s="28" t="s">
        <v>178</v>
      </c>
      <c r="B7" s="16">
        <v>4.98</v>
      </c>
      <c r="C7" s="16">
        <v>8.58</v>
      </c>
      <c r="D7" s="16">
        <v>7.27</v>
      </c>
      <c r="E7" s="48">
        <f>SUM(B8:D8)</f>
        <v>769</v>
      </c>
      <c r="F7" s="41" t="s">
        <v>168</v>
      </c>
    </row>
    <row r="8" spans="1:6" ht="12.75" customHeight="1">
      <c r="A8" s="28"/>
      <c r="B8" s="6">
        <f>IF((B7)&lt;3.27,0,450-VLOOKUP(B7,$L$41:$O$489,4,TRUE))</f>
        <v>318</v>
      </c>
      <c r="C8" s="6">
        <f>VLOOKUP(C7,$J$40:$K$489,2,TRUE)</f>
        <v>276</v>
      </c>
      <c r="D8" s="6">
        <f>VLOOKUP(D7,$I$40:$K$489,3,TRUE)</f>
        <v>175</v>
      </c>
      <c r="E8" s="49"/>
      <c r="F8" s="41"/>
    </row>
    <row r="9" spans="1:6" ht="12.75" customHeight="1">
      <c r="A9" s="28" t="s">
        <v>194</v>
      </c>
      <c r="B9" s="16">
        <v>4.97</v>
      </c>
      <c r="C9" s="16">
        <v>7.75</v>
      </c>
      <c r="D9" s="16">
        <v>9.1</v>
      </c>
      <c r="E9" s="48">
        <f>SUM(B10:D10)</f>
        <v>773</v>
      </c>
      <c r="F9" s="41" t="s">
        <v>189</v>
      </c>
    </row>
    <row r="10" spans="1:6" ht="12.75" customHeight="1">
      <c r="A10" s="28"/>
      <c r="B10" s="6">
        <f>IF((B9)&lt;3.27,0,450-VLOOKUP(B9,$L$41:$O$489,4,TRUE))</f>
        <v>319</v>
      </c>
      <c r="C10" s="6">
        <f>VLOOKUP(C9,$J$40:$K$489,2,TRUE)</f>
        <v>243</v>
      </c>
      <c r="D10" s="6">
        <f>VLOOKUP(D9,$I$40:$K$489,3,TRUE)</f>
        <v>211</v>
      </c>
      <c r="E10" s="49"/>
      <c r="F10" s="41"/>
    </row>
    <row r="11" spans="1:6" ht="12.75" customHeight="1">
      <c r="A11" s="44" t="s">
        <v>195</v>
      </c>
      <c r="B11" s="16">
        <v>5.25</v>
      </c>
      <c r="C11" s="16">
        <v>8.63</v>
      </c>
      <c r="D11" s="16">
        <v>11.5</v>
      </c>
      <c r="E11" s="46">
        <f>SUM(B12:D12)</f>
        <v>835</v>
      </c>
      <c r="F11" s="41" t="s">
        <v>189</v>
      </c>
    </row>
    <row r="12" spans="1:6" ht="12.75" customHeight="1">
      <c r="A12" s="45"/>
      <c r="B12" s="15">
        <f>IF((B11)&lt;3.27,0,450-VLOOKUP(B11,$L$41:$O$489,4,TRUE))</f>
        <v>300</v>
      </c>
      <c r="C12" s="15">
        <f>VLOOKUP(C11,$J$40:$K$489,2,TRUE)</f>
        <v>278</v>
      </c>
      <c r="D12" s="15">
        <f>VLOOKUP(D11,$I$40:$K$489,3,TRUE)</f>
        <v>257</v>
      </c>
      <c r="E12" s="47"/>
      <c r="F12" s="41"/>
    </row>
    <row r="13" spans="1:6" ht="12.75" customHeight="1">
      <c r="A13" s="50" t="s">
        <v>218</v>
      </c>
      <c r="B13" s="17">
        <v>5.59</v>
      </c>
      <c r="C13" s="17">
        <v>6.92</v>
      </c>
      <c r="D13" s="17">
        <v>10.73</v>
      </c>
      <c r="E13" s="52">
        <f>SUM(B14:D14)</f>
        <v>727</v>
      </c>
      <c r="F13" s="41" t="s">
        <v>217</v>
      </c>
    </row>
    <row r="14" spans="1:6" ht="13.5" customHeight="1">
      <c r="A14" s="50"/>
      <c r="B14" s="15">
        <f>IF((B13)&lt;3.27,0,450-VLOOKUP(B13,$L$41:$O$489,4,TRUE))</f>
        <v>278</v>
      </c>
      <c r="C14" s="15">
        <f>VLOOKUP(C13,$J$40:$K$489,2,TRUE)</f>
        <v>205</v>
      </c>
      <c r="D14" s="15">
        <f>VLOOKUP(D13,$I$40:$K$489,3,TRUE)</f>
        <v>244</v>
      </c>
      <c r="E14" s="52"/>
      <c r="F14" s="41"/>
    </row>
    <row r="15" spans="1:6" ht="12.75">
      <c r="A15" s="28" t="s">
        <v>179</v>
      </c>
      <c r="B15" s="16">
        <v>6.06</v>
      </c>
      <c r="C15" s="16">
        <v>6.18</v>
      </c>
      <c r="D15" s="16">
        <v>9.3</v>
      </c>
      <c r="E15" s="48">
        <f>SUM(B16:D16)</f>
        <v>633</v>
      </c>
      <c r="F15" s="41" t="s">
        <v>217</v>
      </c>
    </row>
    <row r="16" spans="1:6" ht="12.75">
      <c r="A16" s="28"/>
      <c r="B16" s="6">
        <f>IF((B15)&lt;3.27,0,450-VLOOKUP(B15,$L$41:$O$489,4,TRUE))</f>
        <v>247</v>
      </c>
      <c r="C16" s="6">
        <f>VLOOKUP(C15,$J$40:$K$489,2,TRUE)</f>
        <v>171</v>
      </c>
      <c r="D16" s="6">
        <f>VLOOKUP(D15,$I$40:$K$489,3,TRUE)</f>
        <v>215</v>
      </c>
      <c r="E16" s="49"/>
      <c r="F16" s="41"/>
    </row>
    <row r="17" spans="1:6" ht="12.75">
      <c r="A17" s="28"/>
      <c r="B17" s="16"/>
      <c r="C17" s="16"/>
      <c r="D17" s="16"/>
      <c r="E17" s="48">
        <f>SUM(B18:D18)</f>
        <v>0</v>
      </c>
      <c r="F17" s="41"/>
    </row>
    <row r="18" spans="1:6" ht="12.75">
      <c r="A18" s="28"/>
      <c r="B18" s="6">
        <f>IF((B17)&lt;3.27,0,450-VLOOKUP(B17,$L$41:$O$489,4,TRUE))</f>
        <v>0</v>
      </c>
      <c r="C18" s="6">
        <f>VLOOKUP(C17,$J$40:$K$489,2,TRUE)</f>
        <v>0</v>
      </c>
      <c r="D18" s="6">
        <f>VLOOKUP(D17,$I$40:$K$489,3,TRUE)</f>
        <v>0</v>
      </c>
      <c r="E18" s="49"/>
      <c r="F18" s="41"/>
    </row>
    <row r="19" spans="1:6" ht="12.75">
      <c r="A19" s="28"/>
      <c r="B19" s="16"/>
      <c r="C19" s="16"/>
      <c r="D19" s="16"/>
      <c r="E19" s="48">
        <f>SUM(B20:D20)</f>
        <v>0</v>
      </c>
      <c r="F19" s="41"/>
    </row>
    <row r="20" spans="1:6" ht="12.75">
      <c r="A20" s="28"/>
      <c r="B20" s="6">
        <f>IF((B19)&lt;3.27,0,450-VLOOKUP(B19,$L$41:$O$489,4,TRUE))</f>
        <v>0</v>
      </c>
      <c r="C20" s="6">
        <f>VLOOKUP(C19,$J$40:$K$489,2,TRUE)</f>
        <v>0</v>
      </c>
      <c r="D20" s="6">
        <f>VLOOKUP(D19,$I$40:$K$489,3,TRUE)</f>
        <v>0</v>
      </c>
      <c r="E20" s="49"/>
      <c r="F20" s="41"/>
    </row>
    <row r="21" spans="1:6" ht="12.75">
      <c r="A21" s="28"/>
      <c r="B21" s="16"/>
      <c r="C21" s="16"/>
      <c r="D21" s="16"/>
      <c r="E21" s="48">
        <f>SUM(B22:D22)</f>
        <v>0</v>
      </c>
      <c r="F21" s="41"/>
    </row>
    <row r="22" spans="1:6" ht="12.75">
      <c r="A22" s="28"/>
      <c r="B22" s="6">
        <f>IF((B21)&lt;3.27,0,450-VLOOKUP(B21,$L$41:$O$489,4,TRUE))</f>
        <v>0</v>
      </c>
      <c r="C22" s="6">
        <f>VLOOKUP(C21,$J$40:$K$489,2,TRUE)</f>
        <v>0</v>
      </c>
      <c r="D22" s="6">
        <f>VLOOKUP(D21,$I$40:$K$489,3,TRUE)</f>
        <v>0</v>
      </c>
      <c r="E22" s="49"/>
      <c r="F22" s="41"/>
    </row>
    <row r="23" spans="1:6" ht="12.75">
      <c r="A23" s="44"/>
      <c r="B23" s="16"/>
      <c r="C23" s="16"/>
      <c r="D23" s="16"/>
      <c r="E23" s="46">
        <f>SUM(B24:D24)</f>
        <v>0</v>
      </c>
      <c r="F23" s="41"/>
    </row>
    <row r="24" spans="1:6" ht="12.75">
      <c r="A24" s="45"/>
      <c r="B24" s="15">
        <f>IF((B23)&lt;3.27,0,450-VLOOKUP(B23,$L$41:$O$489,4,TRUE))</f>
        <v>0</v>
      </c>
      <c r="C24" s="15">
        <f>VLOOKUP(C23,$J$40:$K$489,2,TRUE)</f>
        <v>0</v>
      </c>
      <c r="D24" s="15">
        <f>VLOOKUP(D23,$I$40:$K$489,3,TRUE)</f>
        <v>0</v>
      </c>
      <c r="E24" s="47"/>
      <c r="F24" s="41"/>
    </row>
    <row r="25" spans="1:6" ht="12.75">
      <c r="A25" s="50"/>
      <c r="B25" s="17"/>
      <c r="C25" s="17"/>
      <c r="D25" s="17"/>
      <c r="E25" s="52">
        <f>SUM(B26:D26)</f>
        <v>0</v>
      </c>
      <c r="F25" s="41"/>
    </row>
    <row r="26" spans="1:6" ht="12.75">
      <c r="A26" s="50"/>
      <c r="B26" s="15">
        <f>IF((B25)&lt;3.27,0,450-VLOOKUP(B25,$L$41:$O$489,4,TRUE))</f>
        <v>0</v>
      </c>
      <c r="C26" s="15">
        <f>VLOOKUP(C25,$J$40:$K$489,2,TRUE)</f>
        <v>0</v>
      </c>
      <c r="D26" s="15">
        <f>VLOOKUP(D25,$I$40:$K$489,3,TRUE)</f>
        <v>0</v>
      </c>
      <c r="E26" s="52"/>
      <c r="F26" s="41"/>
    </row>
    <row r="27" spans="1:6" ht="12.75">
      <c r="A27" s="28"/>
      <c r="B27" s="16"/>
      <c r="C27" s="16"/>
      <c r="D27" s="16"/>
      <c r="E27" s="48">
        <f>SUM(B28:D28)</f>
        <v>0</v>
      </c>
      <c r="F27" s="41"/>
    </row>
    <row r="28" spans="1:6" ht="12.75">
      <c r="A28" s="28"/>
      <c r="B28" s="6">
        <f>IF((B27)&lt;3.27,0,450-VLOOKUP(B27,$L$41:$O$489,4,TRUE))</f>
        <v>0</v>
      </c>
      <c r="C28" s="6">
        <f>VLOOKUP(C27,$J$40:$K$489,2,TRUE)</f>
        <v>0</v>
      </c>
      <c r="D28" s="6">
        <f>VLOOKUP(D27,$I$40:$K$489,3,TRUE)</f>
        <v>0</v>
      </c>
      <c r="E28" s="49"/>
      <c r="F28" s="41"/>
    </row>
    <row r="29" spans="1:6" ht="12.75">
      <c r="A29" s="28"/>
      <c r="B29" s="16"/>
      <c r="C29" s="16"/>
      <c r="D29" s="16"/>
      <c r="E29" s="48">
        <f>SUM(B30:D30)</f>
        <v>0</v>
      </c>
      <c r="F29" s="41"/>
    </row>
    <row r="30" spans="1:6" ht="12.75">
      <c r="A30" s="28"/>
      <c r="B30" s="6">
        <f>IF((B29)&lt;3.27,0,450-VLOOKUP(B29,$L$41:$O$489,4,TRUE))</f>
        <v>0</v>
      </c>
      <c r="C30" s="6">
        <f>VLOOKUP(C29,$J$40:$K$489,2,TRUE)</f>
        <v>0</v>
      </c>
      <c r="D30" s="6">
        <f>VLOOKUP(D29,$I$40:$K$489,3,TRUE)</f>
        <v>0</v>
      </c>
      <c r="E30" s="49"/>
      <c r="F30" s="41"/>
    </row>
    <row r="31" spans="1:6" ht="12.75">
      <c r="A31" s="28"/>
      <c r="B31" s="16"/>
      <c r="C31" s="16"/>
      <c r="D31" s="16"/>
      <c r="E31" s="48">
        <f>SUM(B32:D32)</f>
        <v>0</v>
      </c>
      <c r="F31" s="41"/>
    </row>
    <row r="32" spans="1:6" ht="12.75">
      <c r="A32" s="28"/>
      <c r="B32" s="6">
        <f>IF((B31)&lt;3.27,0,450-VLOOKUP(B31,$L$41:$O$489,4,TRUE))</f>
        <v>0</v>
      </c>
      <c r="C32" s="6">
        <f>VLOOKUP(C31,$J$40:$K$489,2,TRUE)</f>
        <v>0</v>
      </c>
      <c r="D32" s="6">
        <f>VLOOKUP(D31,$I$40:$K$489,3,TRUE)</f>
        <v>0</v>
      </c>
      <c r="E32" s="49"/>
      <c r="F32" s="41"/>
    </row>
    <row r="33" spans="1:6" ht="12.75">
      <c r="A33" s="28"/>
      <c r="B33" s="16"/>
      <c r="C33" s="16"/>
      <c r="D33" s="16"/>
      <c r="E33" s="48">
        <f>SUM(B34:D34)</f>
        <v>0</v>
      </c>
      <c r="F33" s="41"/>
    </row>
    <row r="34" spans="1:6" ht="12.75">
      <c r="A34" s="28"/>
      <c r="B34" s="6">
        <f>IF((B33)&lt;3.27,0,450-VLOOKUP(B33,$L$41:$O$489,4,TRUE))</f>
        <v>0</v>
      </c>
      <c r="C34" s="6">
        <f>VLOOKUP(C33,$J$40:$K$489,2,TRUE)</f>
        <v>0</v>
      </c>
      <c r="D34" s="6">
        <f>VLOOKUP(D33,$I$40:$K$489,3,TRUE)</f>
        <v>0</v>
      </c>
      <c r="E34" s="49"/>
      <c r="F34" s="41"/>
    </row>
    <row r="35" spans="1:6" ht="12.75">
      <c r="A35" s="44"/>
      <c r="B35" s="16"/>
      <c r="C35" s="16"/>
      <c r="D35" s="16"/>
      <c r="E35" s="46">
        <f>SUM(B36:D36)</f>
        <v>0</v>
      </c>
      <c r="F35" s="41"/>
    </row>
    <row r="36" spans="1:6" ht="12.75">
      <c r="A36" s="45"/>
      <c r="B36" s="15">
        <f>IF((B35)&lt;3.27,0,450-VLOOKUP(B35,$L$41:$O$489,4,TRUE))</f>
        <v>0</v>
      </c>
      <c r="C36" s="15">
        <f>VLOOKUP(C35,$J$40:$K$489,2,TRUE)</f>
        <v>0</v>
      </c>
      <c r="D36" s="15">
        <f>VLOOKUP(D35,$I$40:$K$489,3,TRUE)</f>
        <v>0</v>
      </c>
      <c r="E36" s="47"/>
      <c r="F36" s="41"/>
    </row>
    <row r="37" spans="1:6" ht="12.75">
      <c r="A37" s="50"/>
      <c r="B37" s="17"/>
      <c r="C37" s="17"/>
      <c r="D37" s="17"/>
      <c r="E37" s="52">
        <f>SUM(B38:D38)</f>
        <v>0</v>
      </c>
      <c r="F37" s="41"/>
    </row>
    <row r="38" spans="1:6" ht="13.5" thickBot="1">
      <c r="A38" s="51"/>
      <c r="B38" s="7">
        <f>IF((B37)&lt;3.27,0,450-VLOOKUP(B37,$L$41:$O$489,4,TRUE))</f>
        <v>0</v>
      </c>
      <c r="C38" s="7">
        <f>VLOOKUP(C37,$J$40:$K$489,2,TRUE)</f>
        <v>0</v>
      </c>
      <c r="D38" s="7">
        <f>VLOOKUP(D37,$I$40:$K$489,3,TRUE)</f>
        <v>0</v>
      </c>
      <c r="E38" s="53"/>
      <c r="F38" s="42"/>
    </row>
    <row r="39" ht="13.5" thickTop="1"/>
    <row r="40" spans="9:15" ht="13.5" thickBot="1">
      <c r="I40" s="21" t="s">
        <v>134</v>
      </c>
      <c r="J40" s="2" t="s">
        <v>95</v>
      </c>
      <c r="K40" t="s">
        <v>0</v>
      </c>
      <c r="L40" t="s">
        <v>1</v>
      </c>
      <c r="M40" t="s">
        <v>2</v>
      </c>
      <c r="N40" t="s">
        <v>0</v>
      </c>
      <c r="O40" t="s">
        <v>0</v>
      </c>
    </row>
    <row r="41" spans="1:15" ht="27.75" customHeight="1" thickTop="1">
      <c r="A41" s="37" t="s">
        <v>141</v>
      </c>
      <c r="B41" s="38"/>
      <c r="C41" s="38"/>
      <c r="D41" s="38"/>
      <c r="E41" s="38"/>
      <c r="F41" s="39"/>
      <c r="I41" s="19">
        <v>0</v>
      </c>
      <c r="J41" s="19">
        <v>0</v>
      </c>
      <c r="K41">
        <v>0</v>
      </c>
      <c r="L41" s="19">
        <v>3</v>
      </c>
      <c r="M41" s="1">
        <v>0.0005671296296296296</v>
      </c>
      <c r="N41">
        <v>450</v>
      </c>
      <c r="O41">
        <v>0</v>
      </c>
    </row>
    <row r="42" spans="1:15" ht="12.75">
      <c r="A42" s="4" t="s">
        <v>5</v>
      </c>
      <c r="B42" s="5" t="s">
        <v>3</v>
      </c>
      <c r="C42" s="5" t="s">
        <v>96</v>
      </c>
      <c r="D42" s="5" t="s">
        <v>134</v>
      </c>
      <c r="E42" s="5" t="s">
        <v>4</v>
      </c>
      <c r="F42" s="40"/>
      <c r="I42" s="2">
        <f>I41-($I$41-$I$89)/48</f>
        <v>0.041666666666666664</v>
      </c>
      <c r="J42" s="8">
        <f>J41-($J$41-$J$89)/48</f>
        <v>0.05625</v>
      </c>
      <c r="K42">
        <v>1</v>
      </c>
      <c r="L42" s="2">
        <f>L41-($L$41-$L$139)/98</f>
        <v>3.0153061224489797</v>
      </c>
      <c r="M42" s="1">
        <v>0.0005693287037037037</v>
      </c>
      <c r="N42">
        <v>449</v>
      </c>
      <c r="O42">
        <v>1</v>
      </c>
    </row>
    <row r="43" spans="1:15" ht="12.75">
      <c r="A43" s="28" t="s">
        <v>136</v>
      </c>
      <c r="B43" s="16">
        <v>5.07</v>
      </c>
      <c r="C43" s="16">
        <v>8</v>
      </c>
      <c r="D43" s="16">
        <v>15.57</v>
      </c>
      <c r="E43" s="29">
        <f>SUM(B44:D44)</f>
        <v>880</v>
      </c>
      <c r="F43" s="31">
        <f>SUM(E43:E49)+B52</f>
        <v>3621</v>
      </c>
      <c r="I43" s="2">
        <f aca="true" t="shared" si="0" ref="I43:I88">I42-($I$41-$I$89)/48</f>
        <v>0.08333333333333333</v>
      </c>
      <c r="J43" s="8">
        <f aca="true" t="shared" si="1" ref="J43:J88">J42-($J$41-$J$89)/48</f>
        <v>0.1125</v>
      </c>
      <c r="K43">
        <v>2</v>
      </c>
      <c r="L43" s="2">
        <f aca="true" t="shared" si="2" ref="L43:L106">L42-($L$41-$L$139)/98</f>
        <v>3.0306122448979593</v>
      </c>
      <c r="M43" s="1">
        <v>0.000571527777777778</v>
      </c>
      <c r="N43">
        <v>448</v>
      </c>
      <c r="O43">
        <v>2</v>
      </c>
    </row>
    <row r="44" spans="1:15" ht="12.75">
      <c r="A44" s="28"/>
      <c r="B44" s="6">
        <f>IF((B43)&lt;3.27,0,450-VLOOKUP(B43,$L$41:$O$489,4,TRUE))</f>
        <v>312</v>
      </c>
      <c r="C44" s="6">
        <f>VLOOKUP(C43,$J$40:$K$489,2,TRUE)</f>
        <v>253</v>
      </c>
      <c r="D44" s="6">
        <f>VLOOKUP(D43,$I$40:$K$489,3,TRUE)</f>
        <v>315</v>
      </c>
      <c r="E44" s="30"/>
      <c r="F44" s="32"/>
      <c r="I44" s="2">
        <f t="shared" si="0"/>
        <v>0.125</v>
      </c>
      <c r="J44" s="8">
        <f t="shared" si="1"/>
        <v>0.16875</v>
      </c>
      <c r="K44">
        <v>3</v>
      </c>
      <c r="L44" s="2">
        <f t="shared" si="2"/>
        <v>3.045918367346939</v>
      </c>
      <c r="M44" s="1">
        <v>0.000573726851851852</v>
      </c>
      <c r="N44">
        <v>447</v>
      </c>
      <c r="O44">
        <v>3</v>
      </c>
    </row>
    <row r="45" spans="1:15" ht="12.75" customHeight="1">
      <c r="A45" s="28" t="s">
        <v>137</v>
      </c>
      <c r="B45" s="16">
        <v>5.13</v>
      </c>
      <c r="C45" s="16">
        <v>7.2</v>
      </c>
      <c r="D45" s="16">
        <v>12.7</v>
      </c>
      <c r="E45" s="29">
        <f>SUM(B46:D46)</f>
        <v>800</v>
      </c>
      <c r="F45" s="32"/>
      <c r="I45" s="2">
        <f t="shared" si="0"/>
        <v>0.16666666666666666</v>
      </c>
      <c r="J45" s="8">
        <f t="shared" si="1"/>
        <v>0.225</v>
      </c>
      <c r="K45">
        <v>4</v>
      </c>
      <c r="L45" s="2">
        <f t="shared" si="2"/>
        <v>3.0612244897959187</v>
      </c>
      <c r="M45" s="1">
        <v>0.000575925925925926</v>
      </c>
      <c r="N45">
        <v>446</v>
      </c>
      <c r="O45">
        <v>4</v>
      </c>
    </row>
    <row r="46" spans="1:15" ht="12.75" customHeight="1">
      <c r="A46" s="28"/>
      <c r="B46" s="6">
        <f>IF((B45)&lt;3.27,0,450-VLOOKUP(B45,$L$41:$O$489,4,TRUE))</f>
        <v>308</v>
      </c>
      <c r="C46" s="6">
        <f>VLOOKUP(C45,$J$40:$K$489,2,TRUE)</f>
        <v>218</v>
      </c>
      <c r="D46" s="6">
        <f>VLOOKUP(D45,$I$40:$K$489,3,TRUE)</f>
        <v>274</v>
      </c>
      <c r="E46" s="30"/>
      <c r="F46" s="32"/>
      <c r="I46" s="2">
        <f t="shared" si="0"/>
        <v>0.20833333333333331</v>
      </c>
      <c r="J46" s="8">
        <f t="shared" si="1"/>
        <v>0.28125</v>
      </c>
      <c r="K46">
        <v>5</v>
      </c>
      <c r="L46" s="2">
        <f t="shared" si="2"/>
        <v>3.0765306122448983</v>
      </c>
      <c r="M46" s="1">
        <v>0.000578125</v>
      </c>
      <c r="N46">
        <v>445</v>
      </c>
      <c r="O46">
        <v>5</v>
      </c>
    </row>
    <row r="47" spans="1:15" ht="12.75" customHeight="1">
      <c r="A47" s="28" t="s">
        <v>138</v>
      </c>
      <c r="B47" s="16">
        <v>5.25</v>
      </c>
      <c r="C47" s="16">
        <v>7.25</v>
      </c>
      <c r="D47" s="16">
        <v>12.12</v>
      </c>
      <c r="E47" s="29">
        <f>SUM(B48:D48)</f>
        <v>785</v>
      </c>
      <c r="F47" s="32"/>
      <c r="I47" s="2">
        <f t="shared" si="0"/>
        <v>0.24999999999999997</v>
      </c>
      <c r="J47" s="8">
        <f t="shared" si="1"/>
        <v>0.3375</v>
      </c>
      <c r="K47">
        <v>6</v>
      </c>
      <c r="L47" s="2">
        <f t="shared" si="2"/>
        <v>3.091836734693878</v>
      </c>
      <c r="M47" s="1">
        <v>0.000580324074074075</v>
      </c>
      <c r="N47">
        <v>444</v>
      </c>
      <c r="O47">
        <v>6</v>
      </c>
    </row>
    <row r="48" spans="1:15" ht="12.75" customHeight="1">
      <c r="A48" s="28"/>
      <c r="B48" s="6">
        <f>IF((B47)&lt;3.27,0,450-VLOOKUP(B47,$L$41:$O$489,4,TRUE))</f>
        <v>300</v>
      </c>
      <c r="C48" s="6">
        <f>VLOOKUP(C47,$J$40:$K$489,2,TRUE)</f>
        <v>220</v>
      </c>
      <c r="D48" s="6">
        <f>VLOOKUP(D47,$I$40:$K$489,3,TRUE)</f>
        <v>265</v>
      </c>
      <c r="E48" s="30"/>
      <c r="F48" s="32"/>
      <c r="I48" s="2">
        <f t="shared" si="0"/>
        <v>0.29166666666666663</v>
      </c>
      <c r="J48" s="8">
        <f t="shared" si="1"/>
        <v>0.39375000000000004</v>
      </c>
      <c r="K48">
        <v>7</v>
      </c>
      <c r="L48" s="2">
        <f t="shared" si="2"/>
        <v>3.1071428571428577</v>
      </c>
      <c r="M48" s="1">
        <v>0.000582523148148149</v>
      </c>
      <c r="N48">
        <v>443</v>
      </c>
      <c r="O48">
        <v>7</v>
      </c>
    </row>
    <row r="49" spans="1:15" ht="12.75" customHeight="1">
      <c r="A49" s="34" t="s">
        <v>139</v>
      </c>
      <c r="B49" s="16">
        <v>5.15</v>
      </c>
      <c r="C49" s="16">
        <v>7.2</v>
      </c>
      <c r="D49" s="16">
        <v>12.38</v>
      </c>
      <c r="E49" s="29">
        <f>SUM(B50:D50)</f>
        <v>794</v>
      </c>
      <c r="F49" s="32"/>
      <c r="I49" s="2">
        <f t="shared" si="0"/>
        <v>0.3333333333333333</v>
      </c>
      <c r="J49" s="8">
        <f t="shared" si="1"/>
        <v>0.45000000000000007</v>
      </c>
      <c r="K49">
        <v>8</v>
      </c>
      <c r="L49" s="2">
        <f t="shared" si="2"/>
        <v>3.1224489795918373</v>
      </c>
      <c r="M49" s="1">
        <v>0.000584722222222223</v>
      </c>
      <c r="N49">
        <v>442</v>
      </c>
      <c r="O49">
        <v>8</v>
      </c>
    </row>
    <row r="50" spans="1:15" ht="12.75" customHeight="1">
      <c r="A50" s="34"/>
      <c r="B50" s="6">
        <f>IF((B49)&lt;3.27,0,450-VLOOKUP(B49,$L$41:$O$489,4,TRUE))</f>
        <v>307</v>
      </c>
      <c r="C50" s="6">
        <f>VLOOKUP(C49,$J$40:$K$489,2,TRUE)</f>
        <v>218</v>
      </c>
      <c r="D50" s="6">
        <f>VLOOKUP(D49,$I$40:$K$489,3,TRUE)</f>
        <v>269</v>
      </c>
      <c r="E50" s="30"/>
      <c r="F50" s="32"/>
      <c r="I50" s="2">
        <f t="shared" si="0"/>
        <v>0.375</v>
      </c>
      <c r="J50" s="8">
        <f t="shared" si="1"/>
        <v>0.5062500000000001</v>
      </c>
      <c r="K50">
        <v>9</v>
      </c>
      <c r="L50" s="2">
        <f t="shared" si="2"/>
        <v>3.137755102040817</v>
      </c>
      <c r="M50" s="1">
        <v>0.000586921296296297</v>
      </c>
      <c r="N50">
        <v>441</v>
      </c>
      <c r="O50">
        <v>9</v>
      </c>
    </row>
    <row r="51" spans="1:15" ht="12.75" customHeight="1">
      <c r="A51" s="35" t="s">
        <v>133</v>
      </c>
      <c r="B51" s="22">
        <v>0.0007583333333333334</v>
      </c>
      <c r="C51" s="23"/>
      <c r="D51" s="23"/>
      <c r="E51" s="24"/>
      <c r="F51" s="32"/>
      <c r="I51" s="2">
        <f t="shared" si="0"/>
        <v>0.4166666666666667</v>
      </c>
      <c r="J51" s="8">
        <f t="shared" si="1"/>
        <v>0.5625000000000001</v>
      </c>
      <c r="K51">
        <v>10</v>
      </c>
      <c r="L51" s="2">
        <f t="shared" si="2"/>
        <v>3.1530612244897966</v>
      </c>
      <c r="M51" s="1">
        <v>0.000589120370370371</v>
      </c>
      <c r="N51">
        <v>440</v>
      </c>
      <c r="O51">
        <v>10</v>
      </c>
    </row>
    <row r="52" spans="1:15" ht="12.75" customHeight="1" thickBot="1">
      <c r="A52" s="36"/>
      <c r="B52" s="25">
        <f>IF((B51)&lt;$M$41,0,450-VLOOKUP(B51,$M$41:$O$489,3,TRUE))</f>
        <v>362</v>
      </c>
      <c r="C52" s="26"/>
      <c r="D52" s="26"/>
      <c r="E52" s="27"/>
      <c r="F52" s="33"/>
      <c r="I52" s="2">
        <f t="shared" si="0"/>
        <v>0.45833333333333337</v>
      </c>
      <c r="J52" s="8">
        <f t="shared" si="1"/>
        <v>0.6187500000000001</v>
      </c>
      <c r="K52">
        <v>11</v>
      </c>
      <c r="L52" s="2">
        <f t="shared" si="2"/>
        <v>3.1683673469387763</v>
      </c>
      <c r="M52" s="1">
        <v>0.000591319444444445</v>
      </c>
      <c r="N52">
        <v>439</v>
      </c>
      <c r="O52">
        <v>11</v>
      </c>
    </row>
    <row r="53" spans="3:15" ht="13.5" thickTop="1">
      <c r="C53" s="2"/>
      <c r="I53" s="2">
        <f t="shared" si="0"/>
        <v>0.5</v>
      </c>
      <c r="J53" s="8">
        <f t="shared" si="1"/>
        <v>0.6750000000000002</v>
      </c>
      <c r="K53">
        <v>14</v>
      </c>
      <c r="L53" s="2">
        <f t="shared" si="2"/>
        <v>3.183673469387756</v>
      </c>
      <c r="M53" s="1">
        <v>0.00059351851851852</v>
      </c>
      <c r="N53">
        <v>436</v>
      </c>
      <c r="O53">
        <v>14</v>
      </c>
    </row>
    <row r="54" spans="3:15" ht="13.5" thickBot="1">
      <c r="C54" s="2"/>
      <c r="I54" s="2">
        <f t="shared" si="0"/>
        <v>0.5416666666666666</v>
      </c>
      <c r="J54" s="8">
        <f t="shared" si="1"/>
        <v>0.7312500000000002</v>
      </c>
      <c r="K54">
        <v>15</v>
      </c>
      <c r="L54" s="2">
        <f t="shared" si="2"/>
        <v>3.1989795918367356</v>
      </c>
      <c r="M54" s="1">
        <v>0.000595717592592594</v>
      </c>
      <c r="N54">
        <v>435</v>
      </c>
      <c r="O54">
        <v>15</v>
      </c>
    </row>
    <row r="55" spans="1:15" ht="26.25" thickTop="1">
      <c r="A55" s="37" t="s">
        <v>140</v>
      </c>
      <c r="B55" s="38"/>
      <c r="C55" s="38"/>
      <c r="D55" s="38"/>
      <c r="E55" s="38"/>
      <c r="F55" s="39"/>
      <c r="I55" s="2">
        <f t="shared" si="0"/>
        <v>0.5833333333333333</v>
      </c>
      <c r="J55" s="8">
        <f t="shared" si="1"/>
        <v>0.7875000000000002</v>
      </c>
      <c r="K55">
        <v>16</v>
      </c>
      <c r="L55" s="2">
        <f t="shared" si="2"/>
        <v>3.2142857142857153</v>
      </c>
      <c r="M55" s="1">
        <v>0.000597916666666668</v>
      </c>
      <c r="N55">
        <v>434</v>
      </c>
      <c r="O55">
        <v>16</v>
      </c>
    </row>
    <row r="56" spans="1:15" ht="12.75" customHeight="1">
      <c r="A56" s="4" t="s">
        <v>5</v>
      </c>
      <c r="B56" s="5" t="s">
        <v>3</v>
      </c>
      <c r="C56" s="5" t="s">
        <v>96</v>
      </c>
      <c r="D56" s="5" t="s">
        <v>134</v>
      </c>
      <c r="E56" s="5" t="s">
        <v>4</v>
      </c>
      <c r="F56" s="40"/>
      <c r="I56" s="2">
        <f t="shared" si="0"/>
        <v>0.6249999999999999</v>
      </c>
      <c r="J56" s="8">
        <f t="shared" si="1"/>
        <v>0.8437500000000002</v>
      </c>
      <c r="K56">
        <v>17</v>
      </c>
      <c r="L56" s="2">
        <f t="shared" si="2"/>
        <v>3.229591836734695</v>
      </c>
      <c r="M56" s="1">
        <v>0.000600115740740742</v>
      </c>
      <c r="N56">
        <v>433</v>
      </c>
      <c r="O56">
        <v>17</v>
      </c>
    </row>
    <row r="57" spans="1:16" ht="12.75" customHeight="1">
      <c r="A57" s="28" t="s">
        <v>142</v>
      </c>
      <c r="B57" s="16">
        <v>5.69</v>
      </c>
      <c r="C57" s="16">
        <v>7.2</v>
      </c>
      <c r="D57" s="16">
        <v>12.6</v>
      </c>
      <c r="E57" s="29">
        <f>SUM(B58:D58)</f>
        <v>761</v>
      </c>
      <c r="F57" s="31">
        <f>SUM(E57:E63)+B66</f>
        <v>3265</v>
      </c>
      <c r="I57" s="2">
        <f t="shared" si="0"/>
        <v>0.6666666666666665</v>
      </c>
      <c r="J57" s="8">
        <f t="shared" si="1"/>
        <v>0.9000000000000002</v>
      </c>
      <c r="K57">
        <v>18</v>
      </c>
      <c r="L57" s="2">
        <f t="shared" si="2"/>
        <v>3.2448979591836746</v>
      </c>
      <c r="M57" s="1">
        <v>0.000602314814814816</v>
      </c>
      <c r="N57">
        <v>432</v>
      </c>
      <c r="O57">
        <v>18</v>
      </c>
      <c r="P57" s="2"/>
    </row>
    <row r="58" spans="1:15" ht="12.75" customHeight="1">
      <c r="A58" s="28"/>
      <c r="B58" s="6">
        <f>IF((B57)&lt;3.27,0,450-VLOOKUP(B57,$L$41:$O$489,4,TRUE))</f>
        <v>271</v>
      </c>
      <c r="C58" s="6">
        <f>VLOOKUP(C57,$J$40:$K$489,2,TRUE)</f>
        <v>218</v>
      </c>
      <c r="D58" s="6">
        <f>VLOOKUP(D57,$I$40:$K$489,3,TRUE)</f>
        <v>272</v>
      </c>
      <c r="E58" s="30"/>
      <c r="F58" s="32"/>
      <c r="I58" s="2">
        <f t="shared" si="0"/>
        <v>0.7083333333333331</v>
      </c>
      <c r="J58" s="8">
        <f t="shared" si="1"/>
        <v>0.9562500000000003</v>
      </c>
      <c r="K58">
        <v>19</v>
      </c>
      <c r="L58" s="2">
        <f t="shared" si="2"/>
        <v>3.2602040816326543</v>
      </c>
      <c r="M58" s="1">
        <v>0.00060451388888889</v>
      </c>
      <c r="N58">
        <v>431</v>
      </c>
      <c r="O58">
        <v>19</v>
      </c>
    </row>
    <row r="59" spans="1:25" ht="12.75" customHeight="1">
      <c r="A59" s="28" t="s">
        <v>143</v>
      </c>
      <c r="B59" s="16">
        <v>5.81</v>
      </c>
      <c r="C59" s="16">
        <v>6.3</v>
      </c>
      <c r="D59" s="16">
        <v>12.75</v>
      </c>
      <c r="E59" s="29">
        <f>SUM(B60:D60)</f>
        <v>714</v>
      </c>
      <c r="F59" s="32"/>
      <c r="I59" s="2">
        <f t="shared" si="0"/>
        <v>0.7499999999999998</v>
      </c>
      <c r="J59" s="8">
        <f t="shared" si="1"/>
        <v>1.0125000000000002</v>
      </c>
      <c r="K59">
        <v>20</v>
      </c>
      <c r="L59" s="2">
        <f t="shared" si="2"/>
        <v>3.275510204081634</v>
      </c>
      <c r="M59" s="1">
        <v>0.000606712962962965</v>
      </c>
      <c r="N59">
        <v>430</v>
      </c>
      <c r="O59">
        <v>20</v>
      </c>
      <c r="Q59" s="2"/>
      <c r="R59" s="2"/>
      <c r="S59" s="2"/>
      <c r="T59" s="2"/>
      <c r="U59" s="2"/>
      <c r="V59" s="2"/>
      <c r="W59" s="2"/>
      <c r="X59" s="2"/>
      <c r="Y59" s="2"/>
    </row>
    <row r="60" spans="1:15" ht="12.75" customHeight="1">
      <c r="A60" s="28"/>
      <c r="B60" s="6">
        <f>IF((B59)&lt;3.27,0,450-VLOOKUP(B59,$L$41:$O$489,4,TRUE))</f>
        <v>263</v>
      </c>
      <c r="C60" s="6">
        <f>VLOOKUP(C59,$J$40:$K$489,2,TRUE)</f>
        <v>177</v>
      </c>
      <c r="D60" s="6">
        <f>VLOOKUP(D59,$I$40:$K$489,3,TRUE)</f>
        <v>274</v>
      </c>
      <c r="E60" s="30"/>
      <c r="F60" s="32"/>
      <c r="I60" s="2">
        <f t="shared" si="0"/>
        <v>0.7916666666666664</v>
      </c>
      <c r="J60" s="8">
        <f t="shared" si="1"/>
        <v>1.06875</v>
      </c>
      <c r="K60">
        <v>21</v>
      </c>
      <c r="L60" s="2">
        <f t="shared" si="2"/>
        <v>3.2908163265306136</v>
      </c>
      <c r="M60" s="1">
        <v>0.000608912037037039</v>
      </c>
      <c r="N60">
        <v>429</v>
      </c>
      <c r="O60">
        <v>21</v>
      </c>
    </row>
    <row r="61" spans="1:15" ht="12.75" customHeight="1">
      <c r="A61" s="28" t="s">
        <v>144</v>
      </c>
      <c r="B61" s="16">
        <v>5.08</v>
      </c>
      <c r="C61" s="16">
        <v>7.9</v>
      </c>
      <c r="D61" s="16">
        <v>9.6</v>
      </c>
      <c r="E61" s="29">
        <f>SUM(B62:D62)</f>
        <v>783</v>
      </c>
      <c r="F61" s="32"/>
      <c r="I61" s="2">
        <f t="shared" si="0"/>
        <v>0.833333333333333</v>
      </c>
      <c r="J61" s="8">
        <f t="shared" si="1"/>
        <v>1.125</v>
      </c>
      <c r="K61">
        <v>22</v>
      </c>
      <c r="L61" s="2">
        <f t="shared" si="2"/>
        <v>3.3061224489795933</v>
      </c>
      <c r="M61" s="1">
        <v>0.000611111111111113</v>
      </c>
      <c r="N61">
        <v>428</v>
      </c>
      <c r="O61">
        <v>22</v>
      </c>
    </row>
    <row r="62" spans="1:15" ht="12.75" customHeight="1">
      <c r="A62" s="28"/>
      <c r="B62" s="6">
        <f>IF((B61)&lt;3.27,0,450-VLOOKUP(B61,$L$41:$O$489,4,TRUE))</f>
        <v>312</v>
      </c>
      <c r="C62" s="6">
        <f>VLOOKUP(C61,$J$40:$K$489,2,TRUE)</f>
        <v>250</v>
      </c>
      <c r="D62" s="6">
        <f>VLOOKUP(D61,$I$40:$K$489,3,TRUE)</f>
        <v>221</v>
      </c>
      <c r="E62" s="30"/>
      <c r="F62" s="32"/>
      <c r="I62" s="2">
        <f t="shared" si="0"/>
        <v>0.8749999999999997</v>
      </c>
      <c r="J62" s="8">
        <f t="shared" si="1"/>
        <v>1.18125</v>
      </c>
      <c r="K62">
        <v>23</v>
      </c>
      <c r="L62" s="2">
        <f t="shared" si="2"/>
        <v>3.321428571428573</v>
      </c>
      <c r="M62" s="1">
        <v>0.000613310185185187</v>
      </c>
      <c r="N62">
        <v>427</v>
      </c>
      <c r="O62">
        <v>23</v>
      </c>
    </row>
    <row r="63" spans="1:18" ht="12.75" customHeight="1">
      <c r="A63" s="34" t="s">
        <v>145</v>
      </c>
      <c r="B63" s="16">
        <v>5.73</v>
      </c>
      <c r="C63" s="16">
        <v>7</v>
      </c>
      <c r="D63" s="16">
        <v>9.55</v>
      </c>
      <c r="E63" s="29">
        <f>SUM(B64:D64)</f>
        <v>697</v>
      </c>
      <c r="F63" s="32"/>
      <c r="I63" s="2">
        <f t="shared" si="0"/>
        <v>0.9166666666666663</v>
      </c>
      <c r="J63" s="8">
        <f t="shared" si="1"/>
        <v>1.2374999999999998</v>
      </c>
      <c r="K63">
        <v>24</v>
      </c>
      <c r="L63" s="2">
        <f t="shared" si="2"/>
        <v>3.3367346938775526</v>
      </c>
      <c r="M63" s="1">
        <v>0.000615509259259261</v>
      </c>
      <c r="N63">
        <v>426</v>
      </c>
      <c r="O63">
        <v>24</v>
      </c>
      <c r="R63" s="2"/>
    </row>
    <row r="64" spans="1:18" ht="12.75" customHeight="1">
      <c r="A64" s="34"/>
      <c r="B64" s="6">
        <f>IF((B63)&lt;3.27,0,450-VLOOKUP(B63,$L$41:$O$489,4,TRUE))</f>
        <v>268</v>
      </c>
      <c r="C64" s="6">
        <f>VLOOKUP(C63,$J$40:$K$489,2,TRUE)</f>
        <v>209</v>
      </c>
      <c r="D64" s="6">
        <f>VLOOKUP(D63,$I$40:$K$489,3,TRUE)</f>
        <v>220</v>
      </c>
      <c r="E64" s="30"/>
      <c r="F64" s="32"/>
      <c r="I64" s="2">
        <f t="shared" si="0"/>
        <v>0.9583333333333329</v>
      </c>
      <c r="J64" s="8">
        <f t="shared" si="1"/>
        <v>1.2937499999999997</v>
      </c>
      <c r="K64">
        <v>25</v>
      </c>
      <c r="L64" s="2">
        <f t="shared" si="2"/>
        <v>3.3520408163265323</v>
      </c>
      <c r="M64" s="1">
        <v>0.000617708333333335</v>
      </c>
      <c r="N64">
        <v>425</v>
      </c>
      <c r="O64">
        <v>25</v>
      </c>
      <c r="R64" s="2"/>
    </row>
    <row r="65" spans="1:18" ht="12.75" customHeight="1">
      <c r="A65" s="35" t="s">
        <v>133</v>
      </c>
      <c r="B65" s="22">
        <v>0.0008723379629629629</v>
      </c>
      <c r="C65" s="23"/>
      <c r="D65" s="23"/>
      <c r="E65" s="24"/>
      <c r="F65" s="32"/>
      <c r="I65" s="2">
        <f t="shared" si="0"/>
        <v>0.9999999999999996</v>
      </c>
      <c r="J65" s="8">
        <f t="shared" si="1"/>
        <v>1.3499999999999996</v>
      </c>
      <c r="K65">
        <v>26</v>
      </c>
      <c r="L65" s="2">
        <f t="shared" si="2"/>
        <v>3.367346938775512</v>
      </c>
      <c r="M65" s="1">
        <v>0.00061990740740741</v>
      </c>
      <c r="N65">
        <v>424</v>
      </c>
      <c r="O65">
        <v>26</v>
      </c>
      <c r="R65" s="2"/>
    </row>
    <row r="66" spans="1:18" ht="13.5" customHeight="1" thickBot="1">
      <c r="A66" s="36"/>
      <c r="B66" s="25">
        <f>IF((B65)&lt;$M$41,0,450-VLOOKUP(B65,$M$41:$O$489,3,TRUE))</f>
        <v>310</v>
      </c>
      <c r="C66" s="26"/>
      <c r="D66" s="26"/>
      <c r="E66" s="27"/>
      <c r="F66" s="33"/>
      <c r="I66" s="2">
        <f t="shared" si="0"/>
        <v>1.0416666666666663</v>
      </c>
      <c r="J66" s="8">
        <f t="shared" si="1"/>
        <v>1.4062499999999996</v>
      </c>
      <c r="K66">
        <v>27</v>
      </c>
      <c r="L66" s="2">
        <f t="shared" si="2"/>
        <v>3.3826530612244916</v>
      </c>
      <c r="M66" s="1">
        <v>0.000622106481481484</v>
      </c>
      <c r="N66">
        <v>423</v>
      </c>
      <c r="O66">
        <v>27</v>
      </c>
      <c r="R66" s="2"/>
    </row>
    <row r="67" spans="9:18" ht="12.75" customHeight="1" thickTop="1">
      <c r="I67" s="2">
        <f t="shared" si="0"/>
        <v>1.083333333333333</v>
      </c>
      <c r="J67" s="8">
        <f t="shared" si="1"/>
        <v>1.4624999999999995</v>
      </c>
      <c r="K67">
        <v>28</v>
      </c>
      <c r="L67" s="2">
        <f t="shared" si="2"/>
        <v>3.3979591836734713</v>
      </c>
      <c r="M67" s="1">
        <v>0.000624305555555558</v>
      </c>
      <c r="N67">
        <v>422</v>
      </c>
      <c r="O67">
        <v>28</v>
      </c>
      <c r="R67" s="2"/>
    </row>
    <row r="68" spans="9:18" ht="13.5" customHeight="1" thickBot="1">
      <c r="I68" s="2">
        <f t="shared" si="0"/>
        <v>1.1249999999999998</v>
      </c>
      <c r="J68" s="8">
        <f t="shared" si="1"/>
        <v>1.5187499999999994</v>
      </c>
      <c r="K68">
        <v>29</v>
      </c>
      <c r="L68" s="2">
        <f t="shared" si="2"/>
        <v>3.413265306122451</v>
      </c>
      <c r="M68" s="1">
        <v>0.000626504629629632</v>
      </c>
      <c r="N68">
        <v>421</v>
      </c>
      <c r="O68">
        <v>29</v>
      </c>
      <c r="R68" s="2"/>
    </row>
    <row r="69" spans="1:18" ht="26.25" thickTop="1">
      <c r="A69" s="37" t="s">
        <v>146</v>
      </c>
      <c r="B69" s="38"/>
      <c r="C69" s="38"/>
      <c r="D69" s="38"/>
      <c r="E69" s="38"/>
      <c r="F69" s="39"/>
      <c r="I69" s="2">
        <f t="shared" si="0"/>
        <v>1.1666666666666665</v>
      </c>
      <c r="J69" s="8">
        <f t="shared" si="1"/>
        <v>1.5749999999999993</v>
      </c>
      <c r="K69">
        <v>30</v>
      </c>
      <c r="L69" s="2">
        <f t="shared" si="2"/>
        <v>3.4285714285714306</v>
      </c>
      <c r="M69" s="1">
        <v>0.000628703703703706</v>
      </c>
      <c r="N69">
        <v>420</v>
      </c>
      <c r="O69">
        <v>30</v>
      </c>
      <c r="R69" s="2"/>
    </row>
    <row r="70" spans="1:18" ht="12" customHeight="1">
      <c r="A70" s="4" t="s">
        <v>5</v>
      </c>
      <c r="B70" s="5" t="s">
        <v>3</v>
      </c>
      <c r="C70" s="5" t="s">
        <v>96</v>
      </c>
      <c r="D70" s="5" t="s">
        <v>134</v>
      </c>
      <c r="E70" s="5" t="s">
        <v>4</v>
      </c>
      <c r="F70" s="40"/>
      <c r="I70" s="2">
        <f t="shared" si="0"/>
        <v>1.2083333333333333</v>
      </c>
      <c r="J70" s="8">
        <f t="shared" si="1"/>
        <v>1.6312499999999992</v>
      </c>
      <c r="K70">
        <v>31</v>
      </c>
      <c r="L70" s="2">
        <f t="shared" si="2"/>
        <v>3.4438775510204103</v>
      </c>
      <c r="M70" s="1">
        <v>0.00063090277777778</v>
      </c>
      <c r="N70">
        <v>419</v>
      </c>
      <c r="O70">
        <v>31</v>
      </c>
      <c r="R70" s="2"/>
    </row>
    <row r="71" spans="1:18" ht="12" customHeight="1">
      <c r="A71" s="28" t="s">
        <v>147</v>
      </c>
      <c r="B71" s="16">
        <v>5</v>
      </c>
      <c r="C71" s="16">
        <v>7.4</v>
      </c>
      <c r="D71" s="16">
        <v>8.68</v>
      </c>
      <c r="E71" s="29">
        <f>SUM(B72:D72)</f>
        <v>747</v>
      </c>
      <c r="F71" s="31">
        <f>SUM(E71:E77)+B80</f>
        <v>3155</v>
      </c>
      <c r="I71" s="2">
        <f t="shared" si="0"/>
        <v>1.25</v>
      </c>
      <c r="J71" s="8">
        <f t="shared" si="1"/>
        <v>1.6874999999999991</v>
      </c>
      <c r="K71">
        <v>32</v>
      </c>
      <c r="L71" s="2">
        <f t="shared" si="2"/>
        <v>3.45918367346939</v>
      </c>
      <c r="M71" s="1">
        <v>0.000633101851851855</v>
      </c>
      <c r="N71">
        <v>418</v>
      </c>
      <c r="O71">
        <v>32</v>
      </c>
      <c r="R71" s="2"/>
    </row>
    <row r="72" spans="1:18" ht="12.75" customHeight="1">
      <c r="A72" s="28"/>
      <c r="B72" s="6">
        <f>IF((B71)&lt;3.27,0,450-VLOOKUP(B71,$L$41:$O$489,4,TRUE))</f>
        <v>317</v>
      </c>
      <c r="C72" s="6">
        <f>VLOOKUP(C71,$J$40:$K$489,2,TRUE)</f>
        <v>227</v>
      </c>
      <c r="D72" s="6">
        <f>VLOOKUP(D71,$I$40:$K$489,3,TRUE)</f>
        <v>203</v>
      </c>
      <c r="E72" s="30"/>
      <c r="F72" s="32"/>
      <c r="I72" s="2">
        <f t="shared" si="0"/>
        <v>1.2916666666666667</v>
      </c>
      <c r="J72" s="8">
        <f t="shared" si="1"/>
        <v>1.743749999999999</v>
      </c>
      <c r="K72">
        <v>33</v>
      </c>
      <c r="L72" s="2">
        <f t="shared" si="2"/>
        <v>3.4744897959183696</v>
      </c>
      <c r="M72" s="1">
        <v>0.000635300925925929</v>
      </c>
      <c r="N72">
        <v>417</v>
      </c>
      <c r="O72">
        <v>33</v>
      </c>
      <c r="R72" s="2"/>
    </row>
    <row r="73" spans="1:18" ht="12.75" customHeight="1">
      <c r="A73" s="28" t="s">
        <v>148</v>
      </c>
      <c r="B73" s="16">
        <v>5.06</v>
      </c>
      <c r="C73" s="16">
        <v>7.7</v>
      </c>
      <c r="D73" s="16">
        <v>8.33</v>
      </c>
      <c r="E73" s="29">
        <f>SUM(B74:D74)</f>
        <v>749</v>
      </c>
      <c r="F73" s="32"/>
      <c r="I73" s="2">
        <f t="shared" si="0"/>
        <v>1.3333333333333335</v>
      </c>
      <c r="J73" s="8">
        <f t="shared" si="1"/>
        <v>1.799999999999999</v>
      </c>
      <c r="K73">
        <v>34</v>
      </c>
      <c r="L73" s="2">
        <f t="shared" si="2"/>
        <v>3.4897959183673493</v>
      </c>
      <c r="M73" s="1">
        <v>0.000637500000000003</v>
      </c>
      <c r="N73">
        <v>416</v>
      </c>
      <c r="O73">
        <v>34</v>
      </c>
      <c r="R73" s="2"/>
    </row>
    <row r="74" spans="1:18" ht="12.75" customHeight="1">
      <c r="A74" s="28"/>
      <c r="B74" s="6">
        <f>IF((B73)&lt;3.27,0,450-VLOOKUP(B73,$L$41:$O$489,4,TRUE))</f>
        <v>313</v>
      </c>
      <c r="C74" s="6">
        <f>VLOOKUP(C73,$J$40:$K$489,2,TRUE)</f>
        <v>240</v>
      </c>
      <c r="D74" s="6">
        <f>VLOOKUP(D73,$I$40:$K$489,3,TRUE)</f>
        <v>196</v>
      </c>
      <c r="E74" s="30"/>
      <c r="F74" s="32"/>
      <c r="I74" s="2">
        <f t="shared" si="0"/>
        <v>1.3750000000000002</v>
      </c>
      <c r="J74" s="8">
        <f t="shared" si="1"/>
        <v>1.8562499999999988</v>
      </c>
      <c r="K74">
        <v>35</v>
      </c>
      <c r="L74" s="2">
        <f t="shared" si="2"/>
        <v>3.505102040816329</v>
      </c>
      <c r="M74" s="1">
        <v>0.000639699074074077</v>
      </c>
      <c r="N74">
        <v>415</v>
      </c>
      <c r="O74">
        <v>35</v>
      </c>
      <c r="R74" s="2"/>
    </row>
    <row r="75" spans="1:15" ht="12.75" customHeight="1">
      <c r="A75" s="28" t="s">
        <v>149</v>
      </c>
      <c r="B75" s="16">
        <v>5.64</v>
      </c>
      <c r="C75" s="16">
        <v>7.2</v>
      </c>
      <c r="D75" s="16">
        <v>8.88</v>
      </c>
      <c r="E75" s="29">
        <f>SUM(B76:D76)</f>
        <v>699</v>
      </c>
      <c r="F75" s="32"/>
      <c r="I75" s="2">
        <f t="shared" si="0"/>
        <v>1.416666666666667</v>
      </c>
      <c r="J75" s="8">
        <f t="shared" si="1"/>
        <v>1.9124999999999988</v>
      </c>
      <c r="K75">
        <v>36</v>
      </c>
      <c r="L75" s="2">
        <f t="shared" si="2"/>
        <v>3.5204081632653086</v>
      </c>
      <c r="M75" s="1">
        <v>0.000641898148148151</v>
      </c>
      <c r="N75">
        <v>414</v>
      </c>
      <c r="O75">
        <v>36</v>
      </c>
    </row>
    <row r="76" spans="1:15" ht="12.75" customHeight="1">
      <c r="A76" s="28"/>
      <c r="B76" s="6">
        <f>IF((B75)&lt;3.27,0,450-VLOOKUP(B75,$L$41:$O$489,4,TRUE))</f>
        <v>274</v>
      </c>
      <c r="C76" s="6">
        <f>VLOOKUP(C75,$J$40:$K$489,2,TRUE)</f>
        <v>218</v>
      </c>
      <c r="D76" s="6">
        <f>VLOOKUP(D75,$I$40:$K$489,3,TRUE)</f>
        <v>207</v>
      </c>
      <c r="E76" s="30"/>
      <c r="F76" s="32"/>
      <c r="I76" s="2">
        <f t="shared" si="0"/>
        <v>1.4583333333333337</v>
      </c>
      <c r="J76" s="8">
        <f t="shared" si="1"/>
        <v>1.9687499999999987</v>
      </c>
      <c r="K76">
        <v>37</v>
      </c>
      <c r="L76" s="2">
        <f t="shared" si="2"/>
        <v>3.5357142857142883</v>
      </c>
      <c r="M76" s="1">
        <v>0.000644097222222225</v>
      </c>
      <c r="N76">
        <v>413</v>
      </c>
      <c r="O76">
        <v>37</v>
      </c>
    </row>
    <row r="77" spans="1:15" ht="12.75" customHeight="1">
      <c r="A77" s="34" t="s">
        <v>150</v>
      </c>
      <c r="B77" s="16">
        <v>5.8</v>
      </c>
      <c r="C77" s="16">
        <v>6.85</v>
      </c>
      <c r="D77" s="16">
        <v>6.67</v>
      </c>
      <c r="E77" s="29">
        <f>SUM(B78:D78)</f>
        <v>629</v>
      </c>
      <c r="F77" s="32"/>
      <c r="I77" s="2">
        <f t="shared" si="0"/>
        <v>1.5000000000000004</v>
      </c>
      <c r="J77" s="8">
        <f t="shared" si="1"/>
        <v>2.0249999999999986</v>
      </c>
      <c r="K77">
        <v>38</v>
      </c>
      <c r="L77" s="2">
        <f t="shared" si="2"/>
        <v>3.551020408163268</v>
      </c>
      <c r="M77" s="1">
        <v>0.0006462962962963</v>
      </c>
      <c r="N77">
        <v>412</v>
      </c>
      <c r="O77">
        <v>38</v>
      </c>
    </row>
    <row r="78" spans="1:15" ht="12.75" customHeight="1">
      <c r="A78" s="34"/>
      <c r="B78" s="6">
        <f>IF((B77)&lt;3.27,0,450-VLOOKUP(B77,$L$41:$O$489,4,TRUE))</f>
        <v>264</v>
      </c>
      <c r="C78" s="6">
        <f>VLOOKUP(C77,$J$40:$K$489,2,TRUE)</f>
        <v>202</v>
      </c>
      <c r="D78" s="6">
        <f>VLOOKUP(D77,$I$40:$K$489,3,TRUE)</f>
        <v>163</v>
      </c>
      <c r="E78" s="30"/>
      <c r="F78" s="32"/>
      <c r="I78" s="2">
        <f t="shared" si="0"/>
        <v>1.5416666666666672</v>
      </c>
      <c r="J78" s="8">
        <f t="shared" si="1"/>
        <v>2.0812499999999985</v>
      </c>
      <c r="K78">
        <v>39</v>
      </c>
      <c r="L78" s="2">
        <f t="shared" si="2"/>
        <v>3.5663265306122476</v>
      </c>
      <c r="M78" s="1">
        <v>0.000648495370370374</v>
      </c>
      <c r="N78">
        <v>411</v>
      </c>
      <c r="O78">
        <v>39</v>
      </c>
    </row>
    <row r="79" spans="1:15" ht="12.75" customHeight="1">
      <c r="A79" s="35" t="s">
        <v>133</v>
      </c>
      <c r="B79" s="22">
        <v>0.0008255787037037038</v>
      </c>
      <c r="C79" s="23"/>
      <c r="D79" s="23"/>
      <c r="E79" s="24"/>
      <c r="F79" s="32"/>
      <c r="I79" s="2">
        <f t="shared" si="0"/>
        <v>1.583333333333334</v>
      </c>
      <c r="J79" s="8">
        <f t="shared" si="1"/>
        <v>2.1374999999999984</v>
      </c>
      <c r="K79">
        <v>40</v>
      </c>
      <c r="L79" s="2">
        <f t="shared" si="2"/>
        <v>3.5816326530612272</v>
      </c>
      <c r="M79" s="1">
        <v>0.000650694444444448</v>
      </c>
      <c r="N79">
        <v>410</v>
      </c>
      <c r="O79">
        <v>40</v>
      </c>
    </row>
    <row r="80" spans="1:15" ht="13.5" customHeight="1" thickBot="1">
      <c r="A80" s="36"/>
      <c r="B80" s="25">
        <f>IF((B79)&lt;$M$41,0,450-VLOOKUP(B79,$M$41:$O$489,3,TRUE))</f>
        <v>331</v>
      </c>
      <c r="C80" s="26"/>
      <c r="D80" s="26"/>
      <c r="E80" s="27"/>
      <c r="F80" s="33"/>
      <c r="I80" s="2">
        <f t="shared" si="0"/>
        <v>1.6250000000000007</v>
      </c>
      <c r="J80" s="8">
        <f t="shared" si="1"/>
        <v>2.1937499999999983</v>
      </c>
      <c r="K80">
        <v>41</v>
      </c>
      <c r="L80" s="2">
        <f t="shared" si="2"/>
        <v>3.596938775510207</v>
      </c>
      <c r="M80" s="1">
        <v>0.000652893518518522</v>
      </c>
      <c r="N80">
        <v>409</v>
      </c>
      <c r="O80">
        <v>41</v>
      </c>
    </row>
    <row r="81" spans="9:15" ht="12.75" customHeight="1" thickTop="1">
      <c r="I81" s="2">
        <f t="shared" si="0"/>
        <v>1.6666666666666674</v>
      </c>
      <c r="J81" s="8">
        <f t="shared" si="1"/>
        <v>2.2499999999999982</v>
      </c>
      <c r="K81">
        <v>42</v>
      </c>
      <c r="L81" s="2">
        <f t="shared" si="2"/>
        <v>3.6122448979591866</v>
      </c>
      <c r="M81" s="1">
        <v>0.000655092592592596</v>
      </c>
      <c r="N81">
        <v>408</v>
      </c>
      <c r="O81">
        <v>42</v>
      </c>
    </row>
    <row r="82" spans="9:15" ht="12.75" customHeight="1" thickBot="1">
      <c r="I82" s="2">
        <f t="shared" si="0"/>
        <v>1.7083333333333341</v>
      </c>
      <c r="J82" s="8">
        <f t="shared" si="1"/>
        <v>2.306249999999998</v>
      </c>
      <c r="K82">
        <v>43</v>
      </c>
      <c r="L82" s="2">
        <f t="shared" si="2"/>
        <v>3.6275510204081662</v>
      </c>
      <c r="M82" s="1">
        <v>0.00065729166666667</v>
      </c>
      <c r="N82">
        <v>407</v>
      </c>
      <c r="O82">
        <v>43</v>
      </c>
    </row>
    <row r="83" spans="1:15" ht="26.25" customHeight="1" thickTop="1">
      <c r="A83" s="37" t="s">
        <v>151</v>
      </c>
      <c r="B83" s="38"/>
      <c r="C83" s="38"/>
      <c r="D83" s="38"/>
      <c r="E83" s="38"/>
      <c r="F83" s="39"/>
      <c r="I83" s="2">
        <f t="shared" si="0"/>
        <v>1.7500000000000009</v>
      </c>
      <c r="J83" s="8">
        <f t="shared" si="1"/>
        <v>2.362499999999998</v>
      </c>
      <c r="K83">
        <v>44</v>
      </c>
      <c r="L83" s="2">
        <f t="shared" si="2"/>
        <v>3.642857142857146</v>
      </c>
      <c r="M83" s="1">
        <v>0.000659490740740745</v>
      </c>
      <c r="N83">
        <v>406</v>
      </c>
      <c r="O83">
        <v>44</v>
      </c>
    </row>
    <row r="84" spans="1:15" ht="12.75" customHeight="1">
      <c r="A84" s="4" t="s">
        <v>5</v>
      </c>
      <c r="B84" s="5" t="s">
        <v>3</v>
      </c>
      <c r="C84" s="5" t="s">
        <v>96</v>
      </c>
      <c r="D84" s="5" t="s">
        <v>134</v>
      </c>
      <c r="E84" s="5" t="s">
        <v>4</v>
      </c>
      <c r="F84" s="40"/>
      <c r="I84" s="2">
        <f t="shared" si="0"/>
        <v>1.7916666666666676</v>
      </c>
      <c r="J84" s="8">
        <f t="shared" si="1"/>
        <v>2.418749999999998</v>
      </c>
      <c r="K84">
        <v>45</v>
      </c>
      <c r="L84" s="2">
        <f t="shared" si="2"/>
        <v>3.6581632653061256</v>
      </c>
      <c r="M84" s="1">
        <v>0.000661689814814819</v>
      </c>
      <c r="N84">
        <v>405</v>
      </c>
      <c r="O84">
        <v>45</v>
      </c>
    </row>
    <row r="85" spans="1:15" ht="12.75" customHeight="1">
      <c r="A85" s="28" t="s">
        <v>152</v>
      </c>
      <c r="B85" s="16">
        <v>5.37</v>
      </c>
      <c r="C85" s="16">
        <v>8.26</v>
      </c>
      <c r="D85" s="16">
        <v>12.4</v>
      </c>
      <c r="E85" s="29">
        <f>SUM(B86:D86)</f>
        <v>824</v>
      </c>
      <c r="F85" s="31">
        <f>SUM(E85:E91)+B94</f>
        <v>3697</v>
      </c>
      <c r="I85" s="2">
        <f t="shared" si="0"/>
        <v>1.8333333333333344</v>
      </c>
      <c r="J85" s="8">
        <f t="shared" si="1"/>
        <v>2.474999999999998</v>
      </c>
      <c r="K85">
        <v>46</v>
      </c>
      <c r="L85" s="2">
        <f t="shared" si="2"/>
        <v>3.6734693877551052</v>
      </c>
      <c r="M85" s="1">
        <v>0.000663888888888893</v>
      </c>
      <c r="N85">
        <v>404</v>
      </c>
      <c r="O85">
        <v>46</v>
      </c>
    </row>
    <row r="86" spans="1:15" ht="12.75" customHeight="1">
      <c r="A86" s="28"/>
      <c r="B86" s="6">
        <f>IF((B85)&lt;3.27,0,450-VLOOKUP(B85,$L$41:$O$489,4,TRUE))</f>
        <v>292</v>
      </c>
      <c r="C86" s="6">
        <f>VLOOKUP(C85,$J$40:$K$489,2,TRUE)</f>
        <v>263</v>
      </c>
      <c r="D86" s="6">
        <f>VLOOKUP(D85,$I$40:$K$489,3,TRUE)</f>
        <v>269</v>
      </c>
      <c r="E86" s="30"/>
      <c r="F86" s="32"/>
      <c r="I86" s="2">
        <f t="shared" si="0"/>
        <v>1.875000000000001</v>
      </c>
      <c r="J86" s="8">
        <f t="shared" si="1"/>
        <v>2.531249999999998</v>
      </c>
      <c r="K86">
        <v>47</v>
      </c>
      <c r="L86" s="2">
        <f t="shared" si="2"/>
        <v>3.688775510204085</v>
      </c>
      <c r="M86" s="1">
        <v>0.000666087962962967</v>
      </c>
      <c r="N86">
        <v>403</v>
      </c>
      <c r="O86">
        <v>47</v>
      </c>
    </row>
    <row r="87" spans="1:15" ht="12.75" customHeight="1">
      <c r="A87" s="28" t="s">
        <v>153</v>
      </c>
      <c r="B87" s="16">
        <v>5.17</v>
      </c>
      <c r="C87" s="16">
        <v>8.56</v>
      </c>
      <c r="D87" s="16">
        <v>11.35</v>
      </c>
      <c r="E87" s="29">
        <f>SUM(B88:D88)</f>
        <v>835</v>
      </c>
      <c r="F87" s="32"/>
      <c r="I87" s="2">
        <f t="shared" si="0"/>
        <v>1.9166666666666679</v>
      </c>
      <c r="J87" s="8">
        <f t="shared" si="1"/>
        <v>2.5874999999999977</v>
      </c>
      <c r="K87">
        <v>48</v>
      </c>
      <c r="L87" s="2">
        <f t="shared" si="2"/>
        <v>3.7040816326530646</v>
      </c>
      <c r="M87" s="1">
        <v>0.000668287037037042</v>
      </c>
      <c r="N87">
        <v>402</v>
      </c>
      <c r="O87">
        <v>48</v>
      </c>
    </row>
    <row r="88" spans="1:15" ht="12.75" customHeight="1">
      <c r="A88" s="28"/>
      <c r="B88" s="6">
        <f>IF((B87)&lt;3.27,0,450-VLOOKUP(B87,$L$41:$O$489,4,TRUE))</f>
        <v>306</v>
      </c>
      <c r="C88" s="6">
        <f>VLOOKUP(C87,$J$40:$K$489,2,TRUE)</f>
        <v>275</v>
      </c>
      <c r="D88" s="6">
        <f>VLOOKUP(D87,$I$40:$K$489,3,TRUE)</f>
        <v>254</v>
      </c>
      <c r="E88" s="30"/>
      <c r="F88" s="32"/>
      <c r="I88" s="2">
        <f t="shared" si="0"/>
        <v>1.9583333333333346</v>
      </c>
      <c r="J88" s="8">
        <f t="shared" si="1"/>
        <v>2.6437499999999976</v>
      </c>
      <c r="K88">
        <v>49</v>
      </c>
      <c r="L88" s="2">
        <f t="shared" si="2"/>
        <v>3.7193877551020442</v>
      </c>
      <c r="M88" s="1">
        <v>0.000670486111111116</v>
      </c>
      <c r="N88">
        <v>401</v>
      </c>
      <c r="O88">
        <v>49</v>
      </c>
    </row>
    <row r="89" spans="1:15" ht="12.75" customHeight="1">
      <c r="A89" s="28" t="s">
        <v>154</v>
      </c>
      <c r="B89" s="16">
        <v>5.26</v>
      </c>
      <c r="C89" s="16">
        <v>8.62</v>
      </c>
      <c r="D89" s="16">
        <v>12.4</v>
      </c>
      <c r="E89" s="29">
        <f>SUM(B90:D90)</f>
        <v>846</v>
      </c>
      <c r="F89" s="32"/>
      <c r="I89" s="19">
        <v>2</v>
      </c>
      <c r="J89" s="20">
        <v>2.7</v>
      </c>
      <c r="K89">
        <v>50</v>
      </c>
      <c r="L89" s="2">
        <f t="shared" si="2"/>
        <v>3.734693877551024</v>
      </c>
      <c r="M89" s="1">
        <v>0.00067268518518519</v>
      </c>
      <c r="N89">
        <v>400</v>
      </c>
      <c r="O89">
        <v>50</v>
      </c>
    </row>
    <row r="90" spans="1:15" ht="12.75" customHeight="1">
      <c r="A90" s="28"/>
      <c r="B90" s="6">
        <f>IF((B89)&lt;3.27,0,450-VLOOKUP(B89,$L$41:$O$489,4,TRUE))</f>
        <v>300</v>
      </c>
      <c r="C90" s="6">
        <f>VLOOKUP(C89,$J$40:$K$489,2,TRUE)</f>
        <v>277</v>
      </c>
      <c r="D90" s="6">
        <f>VLOOKUP(D89,$I$40:$K$489,3,TRUE)</f>
        <v>269</v>
      </c>
      <c r="E90" s="30"/>
      <c r="F90" s="32"/>
      <c r="I90" s="2">
        <f>I89-($I$89-$I$189)/100</f>
        <v>2.04</v>
      </c>
      <c r="J90" s="8">
        <f>J89-($J$89-$J$189)/100</f>
        <v>2.73</v>
      </c>
      <c r="K90">
        <v>51</v>
      </c>
      <c r="L90" s="2">
        <f t="shared" si="2"/>
        <v>3.7500000000000036</v>
      </c>
      <c r="M90" s="1">
        <v>0.000674884259259264</v>
      </c>
      <c r="N90">
        <v>399</v>
      </c>
      <c r="O90">
        <v>51</v>
      </c>
    </row>
    <row r="91" spans="1:15" ht="12.75" customHeight="1">
      <c r="A91" s="34" t="s">
        <v>155</v>
      </c>
      <c r="B91" s="16">
        <v>5.19</v>
      </c>
      <c r="C91" s="16">
        <v>8.83</v>
      </c>
      <c r="D91" s="16">
        <v>9.5</v>
      </c>
      <c r="E91" s="29">
        <f>SUM(B92:D92)</f>
        <v>808</v>
      </c>
      <c r="F91" s="32"/>
      <c r="I91" s="2">
        <f aca="true" t="shared" si="3" ref="I91:I154">I90-($I$89-$I$189)/100</f>
        <v>2.08</v>
      </c>
      <c r="J91" s="8">
        <f aca="true" t="shared" si="4" ref="J91:J154">J90-($J$89-$J$189)/100</f>
        <v>2.76</v>
      </c>
      <c r="K91">
        <v>52</v>
      </c>
      <c r="L91" s="2">
        <f t="shared" si="2"/>
        <v>3.765306122448983</v>
      </c>
      <c r="M91" s="1">
        <v>0.000677083333333338</v>
      </c>
      <c r="N91">
        <v>398</v>
      </c>
      <c r="O91">
        <v>52</v>
      </c>
    </row>
    <row r="92" spans="1:15" ht="12.75" customHeight="1">
      <c r="A92" s="34"/>
      <c r="B92" s="6">
        <f>IF((B91)&lt;3.27,0,450-VLOOKUP(B91,$L$41:$O$489,4,TRUE))</f>
        <v>304</v>
      </c>
      <c r="C92" s="6">
        <f>VLOOKUP(C91,$J$40:$K$489,2,TRUE)</f>
        <v>285</v>
      </c>
      <c r="D92" s="6">
        <f>VLOOKUP(D91,$I$40:$K$489,3,TRUE)</f>
        <v>219</v>
      </c>
      <c r="E92" s="30"/>
      <c r="F92" s="32"/>
      <c r="I92" s="2">
        <f t="shared" si="3"/>
        <v>2.12</v>
      </c>
      <c r="J92" s="8">
        <f t="shared" si="4"/>
        <v>2.7899999999999996</v>
      </c>
      <c r="K92">
        <v>53</v>
      </c>
      <c r="L92" s="2">
        <f t="shared" si="2"/>
        <v>3.780612244897963</v>
      </c>
      <c r="M92" s="1">
        <v>0.000679282407407413</v>
      </c>
      <c r="N92">
        <v>397</v>
      </c>
      <c r="O92">
        <v>53</v>
      </c>
    </row>
    <row r="93" spans="1:15" ht="12.75" customHeight="1">
      <c r="A93" s="35" t="s">
        <v>133</v>
      </c>
      <c r="B93" s="22">
        <v>0.000708449074074074</v>
      </c>
      <c r="C93" s="23"/>
      <c r="D93" s="23"/>
      <c r="E93" s="24"/>
      <c r="F93" s="32"/>
      <c r="I93" s="2">
        <f t="shared" si="3"/>
        <v>2.16</v>
      </c>
      <c r="J93" s="8">
        <f t="shared" si="4"/>
        <v>2.8199999999999994</v>
      </c>
      <c r="K93">
        <v>54</v>
      </c>
      <c r="L93" s="2">
        <f t="shared" si="2"/>
        <v>3.7959183673469425</v>
      </c>
      <c r="M93" s="1">
        <v>0.000681481481481487</v>
      </c>
      <c r="N93">
        <v>396</v>
      </c>
      <c r="O93">
        <v>54</v>
      </c>
    </row>
    <row r="94" spans="1:15" ht="13.5" customHeight="1" thickBot="1">
      <c r="A94" s="36"/>
      <c r="B94" s="25">
        <f>IF((B93)&lt;$M$41,0,450-VLOOKUP(B93,$M$41:$O$489,3,TRUE))</f>
        <v>384</v>
      </c>
      <c r="C94" s="26"/>
      <c r="D94" s="26"/>
      <c r="E94" s="27"/>
      <c r="F94" s="33"/>
      <c r="I94" s="2">
        <f t="shared" si="3"/>
        <v>2.2</v>
      </c>
      <c r="J94" s="8">
        <f t="shared" si="4"/>
        <v>2.849999999999999</v>
      </c>
      <c r="K94">
        <v>55</v>
      </c>
      <c r="L94" s="2">
        <f t="shared" si="2"/>
        <v>3.811224489795922</v>
      </c>
      <c r="M94" s="1">
        <v>0.000683680555555561</v>
      </c>
      <c r="N94">
        <v>395</v>
      </c>
      <c r="O94">
        <v>55</v>
      </c>
    </row>
    <row r="95" spans="9:15" ht="12.75" customHeight="1" thickTop="1">
      <c r="I95" s="2">
        <f t="shared" si="3"/>
        <v>2.24</v>
      </c>
      <c r="J95" s="8">
        <f t="shared" si="4"/>
        <v>2.879999999999999</v>
      </c>
      <c r="K95">
        <v>56</v>
      </c>
      <c r="L95" s="2">
        <f t="shared" si="2"/>
        <v>3.826530612244902</v>
      </c>
      <c r="M95" s="1">
        <v>0.000685879629629635</v>
      </c>
      <c r="N95">
        <v>394</v>
      </c>
      <c r="O95">
        <v>56</v>
      </c>
    </row>
    <row r="96" spans="9:15" ht="12.75" customHeight="1" thickBot="1">
      <c r="I96" s="2">
        <f t="shared" si="3"/>
        <v>2.2800000000000002</v>
      </c>
      <c r="J96" s="8">
        <f t="shared" si="4"/>
        <v>2.909999999999999</v>
      </c>
      <c r="K96">
        <v>57</v>
      </c>
      <c r="L96" s="2">
        <f t="shared" si="2"/>
        <v>3.8418367346938815</v>
      </c>
      <c r="M96" s="1">
        <v>0.000688078703703709</v>
      </c>
      <c r="N96">
        <v>393</v>
      </c>
      <c r="O96">
        <v>57</v>
      </c>
    </row>
    <row r="97" spans="1:15" ht="26.25" customHeight="1" thickTop="1">
      <c r="A97" s="37" t="s">
        <v>196</v>
      </c>
      <c r="B97" s="38"/>
      <c r="C97" s="38"/>
      <c r="D97" s="38"/>
      <c r="E97" s="38"/>
      <c r="F97" s="39"/>
      <c r="I97" s="2">
        <f t="shared" si="3"/>
        <v>2.3200000000000003</v>
      </c>
      <c r="J97" s="8">
        <f t="shared" si="4"/>
        <v>2.9399999999999986</v>
      </c>
      <c r="K97">
        <v>58</v>
      </c>
      <c r="L97" s="2">
        <f t="shared" si="2"/>
        <v>3.857142857142861</v>
      </c>
      <c r="M97" s="1">
        <v>0.000690277777777782</v>
      </c>
      <c r="N97">
        <v>392</v>
      </c>
      <c r="O97">
        <v>58</v>
      </c>
    </row>
    <row r="98" spans="1:15" ht="12.75" customHeight="1">
      <c r="A98" s="4" t="s">
        <v>5</v>
      </c>
      <c r="B98" s="5" t="s">
        <v>3</v>
      </c>
      <c r="C98" s="5" t="s">
        <v>96</v>
      </c>
      <c r="D98" s="5" t="s">
        <v>134</v>
      </c>
      <c r="E98" s="5" t="s">
        <v>4</v>
      </c>
      <c r="F98" s="40"/>
      <c r="I98" s="2">
        <f t="shared" si="3"/>
        <v>2.3600000000000003</v>
      </c>
      <c r="J98" s="8">
        <f t="shared" si="4"/>
        <v>2.9699999999999984</v>
      </c>
      <c r="K98">
        <v>59</v>
      </c>
      <c r="L98" s="2">
        <f t="shared" si="2"/>
        <v>3.872448979591841</v>
      </c>
      <c r="M98" s="1">
        <v>0.000692476851851858</v>
      </c>
      <c r="N98">
        <v>391</v>
      </c>
      <c r="O98">
        <v>59</v>
      </c>
    </row>
    <row r="99" spans="1:15" ht="12.75" customHeight="1">
      <c r="A99" s="28" t="s">
        <v>159</v>
      </c>
      <c r="B99" s="16">
        <v>5.18</v>
      </c>
      <c r="C99" s="16">
        <v>9</v>
      </c>
      <c r="D99" s="16">
        <v>10.25</v>
      </c>
      <c r="E99" s="29">
        <f>SUM(B100:D100)</f>
        <v>831</v>
      </c>
      <c r="F99" s="31">
        <f>SUM(E99:E105)+B108</f>
        <v>3720</v>
      </c>
      <c r="I99" s="2">
        <f t="shared" si="3"/>
        <v>2.4000000000000004</v>
      </c>
      <c r="J99" s="8">
        <f t="shared" si="4"/>
        <v>2.9999999999999982</v>
      </c>
      <c r="K99">
        <v>60</v>
      </c>
      <c r="L99" s="2">
        <f t="shared" si="2"/>
        <v>3.8877551020408205</v>
      </c>
      <c r="M99" s="1">
        <v>0.000694675925925932</v>
      </c>
      <c r="N99">
        <v>390</v>
      </c>
      <c r="O99">
        <v>60</v>
      </c>
    </row>
    <row r="100" spans="1:15" ht="12.75" customHeight="1">
      <c r="A100" s="28"/>
      <c r="B100" s="6">
        <f>IF((B99)&lt;3.27,0,450-VLOOKUP(B99,$L$41:$O$489,4,TRUE))</f>
        <v>305</v>
      </c>
      <c r="C100" s="6">
        <f>VLOOKUP(C99,$J$40:$K$489,2,TRUE)</f>
        <v>292</v>
      </c>
      <c r="D100" s="6">
        <f>VLOOKUP(D99,$I$40:$K$489,3,TRUE)</f>
        <v>234</v>
      </c>
      <c r="E100" s="30"/>
      <c r="F100" s="32"/>
      <c r="I100" s="2">
        <f t="shared" si="3"/>
        <v>2.4400000000000004</v>
      </c>
      <c r="J100" s="8">
        <f t="shared" si="4"/>
        <v>3.029999999999998</v>
      </c>
      <c r="K100">
        <v>61</v>
      </c>
      <c r="L100" s="2">
        <f t="shared" si="2"/>
        <v>3.9030612244898</v>
      </c>
      <c r="M100" s="1">
        <v>0.000696875000000006</v>
      </c>
      <c r="N100">
        <v>389</v>
      </c>
      <c r="O100">
        <v>61</v>
      </c>
    </row>
    <row r="101" spans="1:15" ht="12.75" customHeight="1">
      <c r="A101" s="28" t="s">
        <v>160</v>
      </c>
      <c r="B101" s="16">
        <v>5.59</v>
      </c>
      <c r="C101" s="16">
        <v>8.62</v>
      </c>
      <c r="D101" s="16">
        <v>9.62</v>
      </c>
      <c r="E101" s="29">
        <f>SUM(B102:D102)</f>
        <v>777</v>
      </c>
      <c r="F101" s="32"/>
      <c r="I101" s="2">
        <f t="shared" si="3"/>
        <v>2.4800000000000004</v>
      </c>
      <c r="J101" s="8">
        <f t="shared" si="4"/>
        <v>3.059999999999998</v>
      </c>
      <c r="K101">
        <v>62</v>
      </c>
      <c r="L101" s="2">
        <f t="shared" si="2"/>
        <v>3.91836734693878</v>
      </c>
      <c r="M101" s="1">
        <v>0.00069907407407408</v>
      </c>
      <c r="N101">
        <v>388</v>
      </c>
      <c r="O101">
        <v>62</v>
      </c>
    </row>
    <row r="102" spans="1:15" ht="12.75" customHeight="1">
      <c r="A102" s="28"/>
      <c r="B102" s="6">
        <f>IF((B101)&lt;3.27,0,450-VLOOKUP(B101,$L$41:$O$489,4,TRUE))</f>
        <v>278</v>
      </c>
      <c r="C102" s="6">
        <f>VLOOKUP(C101,$J$40:$K$489,2,TRUE)</f>
        <v>277</v>
      </c>
      <c r="D102" s="6">
        <f>VLOOKUP(D101,$I$40:$K$489,3,TRUE)</f>
        <v>222</v>
      </c>
      <c r="E102" s="30"/>
      <c r="F102" s="32"/>
      <c r="I102" s="2">
        <f t="shared" si="3"/>
        <v>2.5200000000000005</v>
      </c>
      <c r="J102" s="8">
        <f t="shared" si="4"/>
        <v>3.0899999999999976</v>
      </c>
      <c r="K102">
        <v>63</v>
      </c>
      <c r="L102" s="2">
        <f t="shared" si="2"/>
        <v>3.9336734693877595</v>
      </c>
      <c r="M102" s="1">
        <v>0.000701273148148154</v>
      </c>
      <c r="N102">
        <v>387</v>
      </c>
      <c r="O102">
        <v>63</v>
      </c>
    </row>
    <row r="103" spans="1:15" ht="12.75" customHeight="1">
      <c r="A103" s="28" t="s">
        <v>161</v>
      </c>
      <c r="B103" s="16">
        <v>4.95</v>
      </c>
      <c r="C103" s="16">
        <v>9.17</v>
      </c>
      <c r="D103" s="16">
        <v>11.65</v>
      </c>
      <c r="E103" s="29">
        <f>SUM(B104:D104)</f>
        <v>877</v>
      </c>
      <c r="F103" s="32"/>
      <c r="I103" s="2">
        <f t="shared" si="3"/>
        <v>2.5600000000000005</v>
      </c>
      <c r="J103" s="8">
        <f t="shared" si="4"/>
        <v>3.1199999999999974</v>
      </c>
      <c r="K103">
        <v>64</v>
      </c>
      <c r="L103" s="2">
        <f t="shared" si="2"/>
        <v>3.948979591836739</v>
      </c>
      <c r="M103" s="1">
        <v>0.000703472222222228</v>
      </c>
      <c r="N103">
        <v>386</v>
      </c>
      <c r="O103">
        <v>64</v>
      </c>
    </row>
    <row r="104" spans="1:15" ht="12.75" customHeight="1">
      <c r="A104" s="28"/>
      <c r="B104" s="6">
        <f>IF((B103)&lt;3.27,0,450-VLOOKUP(B103,$L$41:$O$489,4,TRUE))</f>
        <v>320</v>
      </c>
      <c r="C104" s="6">
        <f>VLOOKUP(C103,$J$40:$K$489,2,TRUE)</f>
        <v>298</v>
      </c>
      <c r="D104" s="6">
        <f>VLOOKUP(D103,$I$40:$K$489,3,TRUE)</f>
        <v>259</v>
      </c>
      <c r="E104" s="30"/>
      <c r="F104" s="32"/>
      <c r="I104" s="2">
        <f t="shared" si="3"/>
        <v>2.6000000000000005</v>
      </c>
      <c r="J104" s="8">
        <f t="shared" si="4"/>
        <v>3.1499999999999972</v>
      </c>
      <c r="K104">
        <v>65</v>
      </c>
      <c r="L104" s="2">
        <f t="shared" si="2"/>
        <v>3.964285714285719</v>
      </c>
      <c r="M104" s="1">
        <v>0.000705671296296303</v>
      </c>
      <c r="N104">
        <v>385</v>
      </c>
      <c r="O104">
        <v>65</v>
      </c>
    </row>
    <row r="105" spans="1:15" ht="12.75" customHeight="1">
      <c r="A105" s="34" t="s">
        <v>162</v>
      </c>
      <c r="B105" s="16">
        <v>4.78</v>
      </c>
      <c r="C105" s="16">
        <v>9.55</v>
      </c>
      <c r="D105" s="16">
        <v>9.8</v>
      </c>
      <c r="E105" s="29">
        <f>SUM(B106:D106)</f>
        <v>870</v>
      </c>
      <c r="F105" s="32"/>
      <c r="I105" s="2">
        <f t="shared" si="3"/>
        <v>2.6400000000000006</v>
      </c>
      <c r="J105" s="8">
        <f t="shared" si="4"/>
        <v>3.179999999999997</v>
      </c>
      <c r="K105">
        <v>66</v>
      </c>
      <c r="L105" s="2">
        <f t="shared" si="2"/>
        <v>3.9795918367346985</v>
      </c>
      <c r="M105" s="1">
        <v>0.000707870370370376</v>
      </c>
      <c r="N105">
        <v>384</v>
      </c>
      <c r="O105">
        <v>66</v>
      </c>
    </row>
    <row r="106" spans="1:15" ht="12.75" customHeight="1">
      <c r="A106" s="34"/>
      <c r="B106" s="6">
        <f>IF((B105)&lt;3.27,0,450-VLOOKUP(B105,$L$41:$O$489,4,TRUE))</f>
        <v>332</v>
      </c>
      <c r="C106" s="6">
        <f>VLOOKUP(C105,$J$40:$K$489,2,TRUE)</f>
        <v>313</v>
      </c>
      <c r="D106" s="6">
        <f>VLOOKUP(D105,$I$40:$K$489,3,TRUE)</f>
        <v>225</v>
      </c>
      <c r="E106" s="30"/>
      <c r="F106" s="32"/>
      <c r="I106" s="2">
        <f t="shared" si="3"/>
        <v>2.6800000000000006</v>
      </c>
      <c r="J106" s="8">
        <f t="shared" si="4"/>
        <v>3.209999999999997</v>
      </c>
      <c r="K106">
        <v>67</v>
      </c>
      <c r="L106" s="2">
        <f t="shared" si="2"/>
        <v>3.994897959183678</v>
      </c>
      <c r="M106" s="1">
        <v>0.000710069444444451</v>
      </c>
      <c r="N106">
        <v>383</v>
      </c>
      <c r="O106">
        <v>67</v>
      </c>
    </row>
    <row r="107" spans="1:15" ht="12.75" customHeight="1">
      <c r="A107" s="35" t="s">
        <v>133</v>
      </c>
      <c r="B107" s="22">
        <v>0.0007510416666666667</v>
      </c>
      <c r="C107" s="23"/>
      <c r="D107" s="23"/>
      <c r="E107" s="24"/>
      <c r="F107" s="32"/>
      <c r="I107" s="2">
        <f t="shared" si="3"/>
        <v>2.7200000000000006</v>
      </c>
      <c r="J107" s="8">
        <f t="shared" si="4"/>
        <v>3.2399999999999967</v>
      </c>
      <c r="K107">
        <v>68</v>
      </c>
      <c r="L107" s="2">
        <f aca="true" t="shared" si="5" ref="L107:L138">L106-($L$41-$L$139)/98</f>
        <v>4.010204081632658</v>
      </c>
      <c r="M107" s="1">
        <v>0.000712268518518525</v>
      </c>
      <c r="N107">
        <v>382</v>
      </c>
      <c r="O107">
        <v>68</v>
      </c>
    </row>
    <row r="108" spans="1:15" ht="13.5" customHeight="1" thickBot="1">
      <c r="A108" s="36"/>
      <c r="B108" s="25">
        <f>IF((B107)&lt;$M$41,0,450-VLOOKUP(B107,$M$41:$O$489,3,TRUE))</f>
        <v>365</v>
      </c>
      <c r="C108" s="26"/>
      <c r="D108" s="26"/>
      <c r="E108" s="27"/>
      <c r="F108" s="33"/>
      <c r="I108" s="2">
        <f t="shared" si="3"/>
        <v>2.7600000000000007</v>
      </c>
      <c r="J108" s="8">
        <f t="shared" si="4"/>
        <v>3.2699999999999965</v>
      </c>
      <c r="K108">
        <v>69</v>
      </c>
      <c r="L108" s="2">
        <f t="shared" si="5"/>
        <v>4.0255102040816375</v>
      </c>
      <c r="M108" s="1">
        <v>0.000714467592592599</v>
      </c>
      <c r="N108">
        <v>381</v>
      </c>
      <c r="O108">
        <v>69</v>
      </c>
    </row>
    <row r="109" spans="9:15" ht="12.75" customHeight="1" thickTop="1">
      <c r="I109" s="2">
        <f t="shared" si="3"/>
        <v>2.8000000000000007</v>
      </c>
      <c r="J109" s="8">
        <f t="shared" si="4"/>
        <v>3.2999999999999963</v>
      </c>
      <c r="K109">
        <v>70</v>
      </c>
      <c r="L109" s="2">
        <f t="shared" si="5"/>
        <v>4.040816326530617</v>
      </c>
      <c r="M109" s="1">
        <v>0.000716666666666674</v>
      </c>
      <c r="N109">
        <v>380</v>
      </c>
      <c r="O109">
        <v>70</v>
      </c>
    </row>
    <row r="110" spans="9:15" ht="12.75" customHeight="1" thickBot="1">
      <c r="I110" s="2">
        <f t="shared" si="3"/>
        <v>2.8400000000000007</v>
      </c>
      <c r="J110" s="8">
        <f t="shared" si="4"/>
        <v>3.329999999999996</v>
      </c>
      <c r="K110">
        <v>71</v>
      </c>
      <c r="L110" s="2">
        <f t="shared" si="5"/>
        <v>4.056122448979597</v>
      </c>
      <c r="M110" s="1">
        <v>0.000718865740740748</v>
      </c>
      <c r="N110">
        <v>379</v>
      </c>
      <c r="O110">
        <v>71</v>
      </c>
    </row>
    <row r="111" spans="1:15" ht="26.25" customHeight="1" thickTop="1">
      <c r="A111" s="37" t="s">
        <v>163</v>
      </c>
      <c r="B111" s="38"/>
      <c r="C111" s="38"/>
      <c r="D111" s="38"/>
      <c r="E111" s="38"/>
      <c r="F111" s="39"/>
      <c r="I111" s="2">
        <f t="shared" si="3"/>
        <v>2.880000000000001</v>
      </c>
      <c r="J111" s="8">
        <f t="shared" si="4"/>
        <v>3.359999999999996</v>
      </c>
      <c r="K111">
        <v>72</v>
      </c>
      <c r="L111" s="2">
        <f t="shared" si="5"/>
        <v>4.0714285714285765</v>
      </c>
      <c r="M111" s="1">
        <v>0.000721064814814822</v>
      </c>
      <c r="N111">
        <v>378</v>
      </c>
      <c r="O111">
        <v>72</v>
      </c>
    </row>
    <row r="112" spans="1:15" ht="12.75" customHeight="1">
      <c r="A112" s="4" t="s">
        <v>5</v>
      </c>
      <c r="B112" s="5" t="s">
        <v>3</v>
      </c>
      <c r="C112" s="5" t="s">
        <v>96</v>
      </c>
      <c r="D112" s="5" t="s">
        <v>134</v>
      </c>
      <c r="E112" s="5" t="s">
        <v>4</v>
      </c>
      <c r="F112" s="40"/>
      <c r="I112" s="2">
        <f t="shared" si="3"/>
        <v>2.920000000000001</v>
      </c>
      <c r="J112" s="8">
        <f t="shared" si="4"/>
        <v>3.3899999999999957</v>
      </c>
      <c r="K112">
        <v>73</v>
      </c>
      <c r="L112" s="2">
        <f t="shared" si="5"/>
        <v>4.086734693877556</v>
      </c>
      <c r="M112" s="1">
        <v>0.000723263888888896</v>
      </c>
      <c r="N112">
        <v>377</v>
      </c>
      <c r="O112">
        <v>73</v>
      </c>
    </row>
    <row r="113" spans="1:15" ht="12.75" customHeight="1">
      <c r="A113" s="28" t="s">
        <v>164</v>
      </c>
      <c r="B113" s="16">
        <v>4.84</v>
      </c>
      <c r="C113" s="16">
        <v>8.23</v>
      </c>
      <c r="D113" s="16">
        <v>9.52</v>
      </c>
      <c r="E113" s="29">
        <f>SUM(B114:D114)</f>
        <v>810</v>
      </c>
      <c r="F113" s="31">
        <f>SUM(E113:E119)+B122</f>
        <v>3498</v>
      </c>
      <c r="I113" s="2">
        <f t="shared" si="3"/>
        <v>2.960000000000001</v>
      </c>
      <c r="J113" s="8">
        <f t="shared" si="4"/>
        <v>3.4199999999999955</v>
      </c>
      <c r="K113">
        <v>74</v>
      </c>
      <c r="L113" s="2">
        <f t="shared" si="5"/>
        <v>4.102040816326536</v>
      </c>
      <c r="M113" s="1">
        <v>0.00072546296296297</v>
      </c>
      <c r="N113">
        <v>376</v>
      </c>
      <c r="O113">
        <v>74</v>
      </c>
    </row>
    <row r="114" spans="1:15" ht="12.75" customHeight="1">
      <c r="A114" s="28"/>
      <c r="B114" s="6">
        <f>IF((B113)&lt;3.27,0,450-VLOOKUP(B113,$L$41:$O$489,4,TRUE))</f>
        <v>328</v>
      </c>
      <c r="C114" s="6">
        <f>VLOOKUP(C113,$J$40:$K$489,2,TRUE)</f>
        <v>262</v>
      </c>
      <c r="D114" s="6">
        <f>VLOOKUP(D113,$I$40:$K$489,3,TRUE)</f>
        <v>220</v>
      </c>
      <c r="E114" s="30"/>
      <c r="F114" s="32"/>
      <c r="I114" s="2">
        <f t="shared" si="3"/>
        <v>3.000000000000001</v>
      </c>
      <c r="J114" s="8">
        <f t="shared" si="4"/>
        <v>3.4499999999999953</v>
      </c>
      <c r="K114">
        <v>75</v>
      </c>
      <c r="L114" s="2">
        <f t="shared" si="5"/>
        <v>4.1173469387755155</v>
      </c>
      <c r="M114" s="1">
        <v>0.000727662037037044</v>
      </c>
      <c r="N114">
        <v>375</v>
      </c>
      <c r="O114">
        <v>75</v>
      </c>
    </row>
    <row r="115" spans="1:15" ht="12.75" customHeight="1">
      <c r="A115" s="28" t="s">
        <v>165</v>
      </c>
      <c r="B115" s="16">
        <v>5.4</v>
      </c>
      <c r="C115" s="16">
        <v>7.4</v>
      </c>
      <c r="D115" s="16">
        <v>9.22</v>
      </c>
      <c r="E115" s="29">
        <f>SUM(B116:D116)</f>
        <v>731</v>
      </c>
      <c r="F115" s="32"/>
      <c r="I115" s="2">
        <f t="shared" si="3"/>
        <v>3.040000000000001</v>
      </c>
      <c r="J115" s="8">
        <f t="shared" si="4"/>
        <v>3.479999999999995</v>
      </c>
      <c r="K115">
        <v>76</v>
      </c>
      <c r="L115" s="2">
        <f t="shared" si="5"/>
        <v>4.132653061224495</v>
      </c>
      <c r="M115" s="1">
        <v>0.000729861111111119</v>
      </c>
      <c r="N115">
        <v>374</v>
      </c>
      <c r="O115">
        <v>76</v>
      </c>
    </row>
    <row r="116" spans="1:15" ht="12.75" customHeight="1">
      <c r="A116" s="28"/>
      <c r="B116" s="6">
        <f>IF((B115)&lt;3.27,0,450-VLOOKUP(B115,$L$41:$O$489,4,TRUE))</f>
        <v>290</v>
      </c>
      <c r="C116" s="6">
        <f>VLOOKUP(C115,$J$40:$K$489,2,TRUE)</f>
        <v>227</v>
      </c>
      <c r="D116" s="6">
        <f>VLOOKUP(D115,$I$40:$K$489,3,TRUE)</f>
        <v>214</v>
      </c>
      <c r="E116" s="30"/>
      <c r="F116" s="32"/>
      <c r="I116" s="2">
        <f t="shared" si="3"/>
        <v>3.080000000000001</v>
      </c>
      <c r="J116" s="8">
        <f t="shared" si="4"/>
        <v>3.509999999999995</v>
      </c>
      <c r="K116">
        <v>77</v>
      </c>
      <c r="L116" s="2">
        <f t="shared" si="5"/>
        <v>4.147959183673475</v>
      </c>
      <c r="M116" s="1">
        <v>0.000732060185185193</v>
      </c>
      <c r="N116">
        <v>373</v>
      </c>
      <c r="O116">
        <v>77</v>
      </c>
    </row>
    <row r="117" spans="1:15" ht="12.75" customHeight="1">
      <c r="A117" s="28" t="s">
        <v>166</v>
      </c>
      <c r="B117" s="16">
        <v>5.27</v>
      </c>
      <c r="C117" s="16">
        <v>8.5</v>
      </c>
      <c r="D117" s="16">
        <v>10.09</v>
      </c>
      <c r="E117" s="29">
        <f>SUM(B118:D118)</f>
        <v>803</v>
      </c>
      <c r="F117" s="32"/>
      <c r="I117" s="2">
        <f t="shared" si="3"/>
        <v>3.120000000000001</v>
      </c>
      <c r="J117" s="8">
        <f t="shared" si="4"/>
        <v>3.5399999999999947</v>
      </c>
      <c r="K117">
        <v>78</v>
      </c>
      <c r="L117" s="2">
        <f t="shared" si="5"/>
        <v>4.1632653061224545</v>
      </c>
      <c r="M117" s="1">
        <v>0.000734259259259267</v>
      </c>
      <c r="N117">
        <v>372</v>
      </c>
      <c r="O117">
        <v>78</v>
      </c>
    </row>
    <row r="118" spans="1:15" ht="12.75" customHeight="1">
      <c r="A118" s="28"/>
      <c r="B118" s="6">
        <f>IF((B117)&lt;3.27,0,450-VLOOKUP(B117,$L$41:$O$489,4,TRUE))</f>
        <v>299</v>
      </c>
      <c r="C118" s="6">
        <f>VLOOKUP(C117,$J$40:$K$489,2,TRUE)</f>
        <v>273</v>
      </c>
      <c r="D118" s="6">
        <f>VLOOKUP(D117,$I$40:$K$489,3,TRUE)</f>
        <v>231</v>
      </c>
      <c r="E118" s="30"/>
      <c r="F118" s="32"/>
      <c r="I118" s="2">
        <f t="shared" si="3"/>
        <v>3.160000000000001</v>
      </c>
      <c r="J118" s="8">
        <f t="shared" si="4"/>
        <v>3.5699999999999945</v>
      </c>
      <c r="K118">
        <v>79</v>
      </c>
      <c r="L118" s="2">
        <f t="shared" si="5"/>
        <v>4.178571428571434</v>
      </c>
      <c r="M118" s="1">
        <v>0.000736458333333341</v>
      </c>
      <c r="N118">
        <v>371</v>
      </c>
      <c r="O118">
        <v>79</v>
      </c>
    </row>
    <row r="119" spans="1:15" ht="12.75" customHeight="1">
      <c r="A119" s="34" t="s">
        <v>167</v>
      </c>
      <c r="B119" s="16">
        <v>5</v>
      </c>
      <c r="C119" s="16">
        <v>7.54</v>
      </c>
      <c r="D119" s="16">
        <v>10</v>
      </c>
      <c r="E119" s="29">
        <f>SUM(B120:D120)</f>
        <v>779</v>
      </c>
      <c r="F119" s="32"/>
      <c r="I119" s="2">
        <f t="shared" si="3"/>
        <v>3.200000000000001</v>
      </c>
      <c r="J119" s="8">
        <f t="shared" si="4"/>
        <v>3.5999999999999943</v>
      </c>
      <c r="K119">
        <v>80</v>
      </c>
      <c r="L119" s="2">
        <f t="shared" si="5"/>
        <v>4.193877551020414</v>
      </c>
      <c r="M119" s="1">
        <v>0.000738657407407415</v>
      </c>
      <c r="N119">
        <v>370</v>
      </c>
      <c r="O119">
        <v>80</v>
      </c>
    </row>
    <row r="120" spans="1:15" ht="12.75" customHeight="1">
      <c r="A120" s="34"/>
      <c r="B120" s="6">
        <f>IF((B119)&lt;3.27,0,450-VLOOKUP(B119,$L$41:$O$489,4,TRUE))</f>
        <v>317</v>
      </c>
      <c r="C120" s="6">
        <f>VLOOKUP(C119,$J$40:$K$489,2,TRUE)</f>
        <v>233</v>
      </c>
      <c r="D120" s="6">
        <f>VLOOKUP(D119,$I$40:$K$489,3,TRUE)</f>
        <v>229</v>
      </c>
      <c r="E120" s="30"/>
      <c r="F120" s="32"/>
      <c r="I120" s="2">
        <f t="shared" si="3"/>
        <v>3.240000000000001</v>
      </c>
      <c r="J120" s="8">
        <f t="shared" si="4"/>
        <v>3.629999999999994</v>
      </c>
      <c r="K120">
        <v>81</v>
      </c>
      <c r="L120" s="2">
        <f t="shared" si="5"/>
        <v>4.2091836734693935</v>
      </c>
      <c r="M120" s="1">
        <v>0.000740856481481489</v>
      </c>
      <c r="N120">
        <v>369</v>
      </c>
      <c r="O120">
        <v>81</v>
      </c>
    </row>
    <row r="121" spans="1:15" ht="12.75" customHeight="1">
      <c r="A121" s="35" t="s">
        <v>133</v>
      </c>
      <c r="B121" s="22">
        <v>0.0007296296296296296</v>
      </c>
      <c r="C121" s="23"/>
      <c r="D121" s="23"/>
      <c r="E121" s="24"/>
      <c r="F121" s="32"/>
      <c r="I121" s="2">
        <f t="shared" si="3"/>
        <v>3.280000000000001</v>
      </c>
      <c r="J121" s="8">
        <f t="shared" si="4"/>
        <v>3.659999999999994</v>
      </c>
      <c r="K121">
        <v>82</v>
      </c>
      <c r="L121" s="2">
        <f t="shared" si="5"/>
        <v>4.224489795918373</v>
      </c>
      <c r="M121" s="1">
        <v>0.000743055555555564</v>
      </c>
      <c r="N121">
        <v>368</v>
      </c>
      <c r="O121">
        <v>82</v>
      </c>
    </row>
    <row r="122" spans="1:15" ht="13.5" customHeight="1" thickBot="1">
      <c r="A122" s="36"/>
      <c r="B122" s="25">
        <f>IF((B121)&lt;$M$41,0,450-VLOOKUP(B121,$M$41:$O$489,3,TRUE))</f>
        <v>375</v>
      </c>
      <c r="C122" s="26"/>
      <c r="D122" s="26"/>
      <c r="E122" s="27"/>
      <c r="F122" s="33"/>
      <c r="I122" s="2">
        <f t="shared" si="3"/>
        <v>3.320000000000001</v>
      </c>
      <c r="J122" s="8">
        <f t="shared" si="4"/>
        <v>3.6899999999999937</v>
      </c>
      <c r="K122">
        <v>83</v>
      </c>
      <c r="L122" s="2">
        <f t="shared" si="5"/>
        <v>4.239795918367353</v>
      </c>
      <c r="M122" s="1">
        <v>0.000745254629629638</v>
      </c>
      <c r="N122">
        <v>367</v>
      </c>
      <c r="O122">
        <v>83</v>
      </c>
    </row>
    <row r="123" spans="9:26" ht="12.75" customHeight="1" thickTop="1">
      <c r="I123" s="2">
        <f t="shared" si="3"/>
        <v>3.360000000000001</v>
      </c>
      <c r="J123" s="8">
        <f t="shared" si="4"/>
        <v>3.7199999999999935</v>
      </c>
      <c r="K123">
        <v>84</v>
      </c>
      <c r="L123" s="2">
        <f t="shared" si="5"/>
        <v>4.2551020408163325</v>
      </c>
      <c r="M123" s="1">
        <v>0.000747453703703712</v>
      </c>
      <c r="N123">
        <v>366</v>
      </c>
      <c r="O123">
        <v>84</v>
      </c>
      <c r="Z123" s="18" t="s">
        <v>135</v>
      </c>
    </row>
    <row r="124" spans="9:15" ht="12.75" customHeight="1" thickBot="1">
      <c r="I124" s="2">
        <f t="shared" si="3"/>
        <v>3.4000000000000012</v>
      </c>
      <c r="J124" s="8">
        <f t="shared" si="4"/>
        <v>3.7499999999999933</v>
      </c>
      <c r="K124">
        <v>85</v>
      </c>
      <c r="L124" s="2">
        <f t="shared" si="5"/>
        <v>4.270408163265312</v>
      </c>
      <c r="M124" s="1">
        <v>0.000749652777777785</v>
      </c>
      <c r="N124">
        <v>365</v>
      </c>
      <c r="O124">
        <v>85</v>
      </c>
    </row>
    <row r="125" spans="1:15" ht="26.25" customHeight="1" thickTop="1">
      <c r="A125" s="37" t="s">
        <v>168</v>
      </c>
      <c r="B125" s="38"/>
      <c r="C125" s="38"/>
      <c r="D125" s="38"/>
      <c r="E125" s="38"/>
      <c r="F125" s="39"/>
      <c r="I125" s="2">
        <f t="shared" si="3"/>
        <v>3.4400000000000013</v>
      </c>
      <c r="J125" s="8">
        <f t="shared" si="4"/>
        <v>3.779999999999993</v>
      </c>
      <c r="K125">
        <v>86</v>
      </c>
      <c r="L125" s="2">
        <f t="shared" si="5"/>
        <v>4.285714285714292</v>
      </c>
      <c r="M125" s="1">
        <v>0.00075185185185186</v>
      </c>
      <c r="N125">
        <v>364</v>
      </c>
      <c r="O125">
        <v>86</v>
      </c>
    </row>
    <row r="126" spans="1:15" ht="12.75" customHeight="1">
      <c r="A126" s="4" t="s">
        <v>5</v>
      </c>
      <c r="B126" s="5" t="s">
        <v>3</v>
      </c>
      <c r="C126" s="5" t="s">
        <v>96</v>
      </c>
      <c r="D126" s="5" t="s">
        <v>134</v>
      </c>
      <c r="E126" s="5" t="s">
        <v>4</v>
      </c>
      <c r="F126" s="40"/>
      <c r="I126" s="2">
        <f t="shared" si="3"/>
        <v>3.4800000000000013</v>
      </c>
      <c r="J126" s="8">
        <f t="shared" si="4"/>
        <v>3.809999999999993</v>
      </c>
      <c r="K126">
        <v>87</v>
      </c>
      <c r="L126" s="2">
        <f t="shared" si="5"/>
        <v>4.3010204081632715</v>
      </c>
      <c r="M126" s="1">
        <v>0.000754050925925934</v>
      </c>
      <c r="N126">
        <v>363</v>
      </c>
      <c r="O126">
        <v>87</v>
      </c>
    </row>
    <row r="127" spans="1:15" ht="12.75" customHeight="1">
      <c r="A127" s="28" t="s">
        <v>169</v>
      </c>
      <c r="B127" s="16">
        <v>5.2</v>
      </c>
      <c r="C127" s="16">
        <v>8.6</v>
      </c>
      <c r="D127" s="16">
        <v>11.07</v>
      </c>
      <c r="E127" s="29">
        <f>SUM(B128:D128)</f>
        <v>831</v>
      </c>
      <c r="F127" s="31">
        <f>SUM(E127:E133)+B136</f>
        <v>3804</v>
      </c>
      <c r="I127" s="2">
        <f t="shared" si="3"/>
        <v>3.5200000000000014</v>
      </c>
      <c r="J127" s="8">
        <f t="shared" si="4"/>
        <v>3.8399999999999928</v>
      </c>
      <c r="K127">
        <v>88</v>
      </c>
      <c r="L127" s="2">
        <f t="shared" si="5"/>
        <v>4.316326530612251</v>
      </c>
      <c r="M127" s="1">
        <v>0.000756250000000009</v>
      </c>
      <c r="N127">
        <v>362</v>
      </c>
      <c r="O127">
        <v>88</v>
      </c>
    </row>
    <row r="128" spans="1:15" ht="12.75" customHeight="1">
      <c r="A128" s="28"/>
      <c r="B128" s="6">
        <f>IF((B127)&lt;3.27,0,450-VLOOKUP(B127,$L$41:$O$489,4,TRUE))</f>
        <v>304</v>
      </c>
      <c r="C128" s="6">
        <f>VLOOKUP(C127,$J$40:$K$489,2,TRUE)</f>
        <v>276</v>
      </c>
      <c r="D128" s="6">
        <f>VLOOKUP(D127,$I$40:$K$489,3,TRUE)</f>
        <v>251</v>
      </c>
      <c r="E128" s="30"/>
      <c r="F128" s="32"/>
      <c r="I128" s="2">
        <f t="shared" si="3"/>
        <v>3.5600000000000014</v>
      </c>
      <c r="J128" s="8">
        <f t="shared" si="4"/>
        <v>3.8699999999999926</v>
      </c>
      <c r="K128">
        <v>89</v>
      </c>
      <c r="L128" s="2">
        <f t="shared" si="5"/>
        <v>4.331632653061231</v>
      </c>
      <c r="M128" s="1">
        <v>0.000758449074074083</v>
      </c>
      <c r="N128">
        <v>361</v>
      </c>
      <c r="O128">
        <v>89</v>
      </c>
    </row>
    <row r="129" spans="1:15" ht="12.75" customHeight="1">
      <c r="A129" s="28" t="s">
        <v>170</v>
      </c>
      <c r="B129" s="16">
        <v>5.18</v>
      </c>
      <c r="C129" s="16">
        <v>9.53</v>
      </c>
      <c r="D129" s="16">
        <v>11.34</v>
      </c>
      <c r="E129" s="29">
        <f>SUM(B130:D130)</f>
        <v>871</v>
      </c>
      <c r="F129" s="32"/>
      <c r="I129" s="2">
        <f t="shared" si="3"/>
        <v>3.6000000000000014</v>
      </c>
      <c r="J129" s="8">
        <f t="shared" si="4"/>
        <v>3.8999999999999924</v>
      </c>
      <c r="K129">
        <v>90</v>
      </c>
      <c r="L129" s="2">
        <f t="shared" si="5"/>
        <v>4.3469387755102105</v>
      </c>
      <c r="M129" s="1">
        <v>0.000760648148148157</v>
      </c>
      <c r="N129">
        <v>360</v>
      </c>
      <c r="O129">
        <v>90</v>
      </c>
    </row>
    <row r="130" spans="1:15" ht="12.75" customHeight="1">
      <c r="A130" s="28"/>
      <c r="B130" s="6">
        <f>IF((B129)&lt;3.27,0,450-VLOOKUP(B129,$L$41:$O$489,4,TRUE))</f>
        <v>305</v>
      </c>
      <c r="C130" s="6">
        <f>VLOOKUP(C129,$J$40:$K$489,2,TRUE)</f>
        <v>312</v>
      </c>
      <c r="D130" s="6">
        <f>VLOOKUP(D129,$I$40:$K$489,3,TRUE)</f>
        <v>254</v>
      </c>
      <c r="E130" s="30"/>
      <c r="F130" s="32"/>
      <c r="I130" s="2">
        <f t="shared" si="3"/>
        <v>3.6400000000000015</v>
      </c>
      <c r="J130" s="8">
        <f t="shared" si="4"/>
        <v>3.929999999999992</v>
      </c>
      <c r="K130">
        <v>91</v>
      </c>
      <c r="L130" s="2">
        <f t="shared" si="5"/>
        <v>4.36224489795919</v>
      </c>
      <c r="M130" s="1">
        <v>0.000762847222222231</v>
      </c>
      <c r="N130">
        <v>359</v>
      </c>
      <c r="O130">
        <v>91</v>
      </c>
    </row>
    <row r="131" spans="1:15" ht="12.75" customHeight="1">
      <c r="A131" s="28" t="s">
        <v>171</v>
      </c>
      <c r="B131" s="16">
        <v>5.14</v>
      </c>
      <c r="C131" s="16">
        <v>9</v>
      </c>
      <c r="D131" s="16">
        <v>11.52</v>
      </c>
      <c r="E131" s="29">
        <f>SUM(B132:D132)</f>
        <v>857</v>
      </c>
      <c r="F131" s="32"/>
      <c r="I131" s="2">
        <f t="shared" si="3"/>
        <v>3.6800000000000015</v>
      </c>
      <c r="J131" s="8">
        <f t="shared" si="4"/>
        <v>3.959999999999992</v>
      </c>
      <c r="K131">
        <v>92</v>
      </c>
      <c r="L131" s="2">
        <f t="shared" si="5"/>
        <v>4.37755102040817</v>
      </c>
      <c r="M131" s="1">
        <v>0.000765046296296305</v>
      </c>
      <c r="N131">
        <v>358</v>
      </c>
      <c r="O131">
        <v>92</v>
      </c>
    </row>
    <row r="132" spans="1:15" ht="12.75" customHeight="1">
      <c r="A132" s="28"/>
      <c r="B132" s="6">
        <f>IF((B131)&lt;3.27,0,450-VLOOKUP(B131,$L$41:$O$489,4,TRUE))</f>
        <v>308</v>
      </c>
      <c r="C132" s="6">
        <f>VLOOKUP(C131,$J$40:$K$489,2,TRUE)</f>
        <v>292</v>
      </c>
      <c r="D132" s="6">
        <f>VLOOKUP(D131,$I$40:$K$489,3,TRUE)</f>
        <v>257</v>
      </c>
      <c r="E132" s="30"/>
      <c r="F132" s="32"/>
      <c r="I132" s="2">
        <f t="shared" si="3"/>
        <v>3.7200000000000015</v>
      </c>
      <c r="J132" s="8">
        <f t="shared" si="4"/>
        <v>3.9899999999999918</v>
      </c>
      <c r="K132">
        <v>93</v>
      </c>
      <c r="L132" s="2">
        <f t="shared" si="5"/>
        <v>4.3928571428571495</v>
      </c>
      <c r="M132" s="1">
        <v>0.000767245370370379</v>
      </c>
      <c r="N132">
        <v>357</v>
      </c>
      <c r="O132">
        <v>93</v>
      </c>
    </row>
    <row r="133" spans="1:15" ht="12.75" customHeight="1">
      <c r="A133" s="34" t="s">
        <v>172</v>
      </c>
      <c r="B133" s="16">
        <v>4.92</v>
      </c>
      <c r="C133" s="16">
        <v>8.9</v>
      </c>
      <c r="D133" s="16">
        <v>11.22</v>
      </c>
      <c r="E133" s="29">
        <f>SUM(B134:D134)</f>
        <v>863</v>
      </c>
      <c r="F133" s="32"/>
      <c r="I133" s="2">
        <f t="shared" si="3"/>
        <v>3.7600000000000016</v>
      </c>
      <c r="J133" s="8">
        <f t="shared" si="4"/>
        <v>4.019999999999992</v>
      </c>
      <c r="K133">
        <v>94</v>
      </c>
      <c r="L133" s="2">
        <f t="shared" si="5"/>
        <v>4.408163265306129</v>
      </c>
      <c r="M133" s="1">
        <v>0.000769444444444454</v>
      </c>
      <c r="N133">
        <v>356</v>
      </c>
      <c r="O133">
        <v>94</v>
      </c>
    </row>
    <row r="134" spans="1:15" ht="12.75" customHeight="1">
      <c r="A134" s="34"/>
      <c r="B134" s="6">
        <f>IF((B133)&lt;3.27,0,450-VLOOKUP(B133,$L$41:$O$489,4,TRUE))</f>
        <v>322</v>
      </c>
      <c r="C134" s="6">
        <f>VLOOKUP(C133,$J$40:$K$489,2,TRUE)</f>
        <v>288</v>
      </c>
      <c r="D134" s="6">
        <f>VLOOKUP(D133,$I$40:$K$489,3,TRUE)</f>
        <v>253</v>
      </c>
      <c r="E134" s="30"/>
      <c r="F134" s="32"/>
      <c r="I134" s="2">
        <f t="shared" si="3"/>
        <v>3.8000000000000016</v>
      </c>
      <c r="J134" s="8">
        <f t="shared" si="4"/>
        <v>4.049999999999992</v>
      </c>
      <c r="K134">
        <v>95</v>
      </c>
      <c r="L134" s="2">
        <f t="shared" si="5"/>
        <v>4.423469387755109</v>
      </c>
      <c r="M134" s="1">
        <v>0.000771643518518528</v>
      </c>
      <c r="N134">
        <v>355</v>
      </c>
      <c r="O134">
        <v>95</v>
      </c>
    </row>
    <row r="135" spans="1:15" ht="12.75" customHeight="1">
      <c r="A135" s="35" t="s">
        <v>133</v>
      </c>
      <c r="B135" s="22">
        <v>0.000713425925925926</v>
      </c>
      <c r="C135" s="23"/>
      <c r="D135" s="23"/>
      <c r="E135" s="24"/>
      <c r="F135" s="32"/>
      <c r="I135" s="2">
        <f t="shared" si="3"/>
        <v>3.8400000000000016</v>
      </c>
      <c r="J135" s="8">
        <f t="shared" si="4"/>
        <v>4.079999999999992</v>
      </c>
      <c r="K135">
        <v>96</v>
      </c>
      <c r="L135" s="2">
        <f t="shared" si="5"/>
        <v>4.4387755102040884</v>
      </c>
      <c r="M135" s="1">
        <v>0.000773842592592602</v>
      </c>
      <c r="N135">
        <v>354</v>
      </c>
      <c r="O135">
        <v>96</v>
      </c>
    </row>
    <row r="136" spans="1:15" ht="13.5" customHeight="1" thickBot="1">
      <c r="A136" s="36"/>
      <c r="B136" s="25">
        <f>IF((B135)&lt;$M$41,0,450-VLOOKUP(B135,$M$41:$O$489,3,TRUE))</f>
        <v>382</v>
      </c>
      <c r="C136" s="26"/>
      <c r="D136" s="26"/>
      <c r="E136" s="27"/>
      <c r="F136" s="33"/>
      <c r="I136" s="2">
        <f t="shared" si="3"/>
        <v>3.8800000000000017</v>
      </c>
      <c r="J136" s="8">
        <f t="shared" si="4"/>
        <v>4.109999999999992</v>
      </c>
      <c r="K136">
        <v>97</v>
      </c>
      <c r="L136" s="2">
        <f t="shared" si="5"/>
        <v>4.454081632653068</v>
      </c>
      <c r="M136" s="1">
        <v>0.000776041666666676</v>
      </c>
      <c r="N136">
        <v>353</v>
      </c>
      <c r="O136">
        <v>97</v>
      </c>
    </row>
    <row r="137" spans="9:15" ht="12.75" customHeight="1" thickTop="1">
      <c r="I137" s="2">
        <f t="shared" si="3"/>
        <v>3.9200000000000017</v>
      </c>
      <c r="J137" s="8">
        <f t="shared" si="4"/>
        <v>4.139999999999993</v>
      </c>
      <c r="K137">
        <v>98</v>
      </c>
      <c r="L137" s="2">
        <f t="shared" si="5"/>
        <v>4.469387755102048</v>
      </c>
      <c r="M137" s="1">
        <v>0.00077824074074075</v>
      </c>
      <c r="N137">
        <v>352</v>
      </c>
      <c r="O137">
        <v>98</v>
      </c>
    </row>
    <row r="138" spans="9:15" ht="12.75" customHeight="1" thickBot="1">
      <c r="I138" s="2">
        <f t="shared" si="3"/>
        <v>3.9600000000000017</v>
      </c>
      <c r="J138" s="8">
        <f t="shared" si="4"/>
        <v>4.169999999999993</v>
      </c>
      <c r="K138">
        <v>99</v>
      </c>
      <c r="L138" s="2">
        <f t="shared" si="5"/>
        <v>4.484693877551027</v>
      </c>
      <c r="M138" s="1">
        <v>0.000780439814814824</v>
      </c>
      <c r="N138">
        <v>351</v>
      </c>
      <c r="O138">
        <v>99</v>
      </c>
    </row>
    <row r="139" spans="1:15" ht="26.25" customHeight="1" thickTop="1">
      <c r="A139" s="37" t="s">
        <v>173</v>
      </c>
      <c r="B139" s="38"/>
      <c r="C139" s="38"/>
      <c r="D139" s="38"/>
      <c r="E139" s="38"/>
      <c r="F139" s="39"/>
      <c r="I139" s="2">
        <f t="shared" si="3"/>
        <v>4.000000000000002</v>
      </c>
      <c r="J139" s="8">
        <f t="shared" si="4"/>
        <v>4.199999999999993</v>
      </c>
      <c r="K139" s="3">
        <v>100</v>
      </c>
      <c r="L139" s="19">
        <v>4.5</v>
      </c>
      <c r="M139" s="1">
        <v>0.000782638888888899</v>
      </c>
      <c r="N139">
        <v>350</v>
      </c>
      <c r="O139" s="3">
        <v>100</v>
      </c>
    </row>
    <row r="140" spans="1:15" ht="12.75" customHeight="1">
      <c r="A140" s="4" t="s">
        <v>5</v>
      </c>
      <c r="B140" s="5" t="s">
        <v>3</v>
      </c>
      <c r="C140" s="5" t="s">
        <v>96</v>
      </c>
      <c r="D140" s="5" t="s">
        <v>134</v>
      </c>
      <c r="E140" s="5" t="s">
        <v>4</v>
      </c>
      <c r="F140" s="40"/>
      <c r="I140" s="2">
        <f t="shared" si="3"/>
        <v>4.040000000000002</v>
      </c>
      <c r="J140" s="8">
        <f t="shared" si="4"/>
        <v>4.229999999999993</v>
      </c>
      <c r="K140">
        <v>101</v>
      </c>
      <c r="L140" s="2">
        <f>L139-($L$139-$L$239)/100</f>
        <v>4.515</v>
      </c>
      <c r="M140" s="1">
        <v>0.000784837962962973</v>
      </c>
      <c r="N140">
        <v>349</v>
      </c>
      <c r="O140">
        <v>101</v>
      </c>
    </row>
    <row r="141" spans="1:15" ht="12.75" customHeight="1">
      <c r="A141" s="28" t="s">
        <v>174</v>
      </c>
      <c r="B141" s="16">
        <v>5.25</v>
      </c>
      <c r="C141" s="16">
        <v>8.45</v>
      </c>
      <c r="D141" s="16">
        <v>7.92</v>
      </c>
      <c r="E141" s="29">
        <f>SUM(B142:D142)</f>
        <v>759</v>
      </c>
      <c r="F141" s="31">
        <f>SUM(E141:E147)+B150</f>
        <v>3630</v>
      </c>
      <c r="I141" s="2">
        <f t="shared" si="3"/>
        <v>4.080000000000002</v>
      </c>
      <c r="J141" s="8">
        <f t="shared" si="4"/>
        <v>4.259999999999994</v>
      </c>
      <c r="K141">
        <v>102</v>
      </c>
      <c r="L141" s="2">
        <f aca="true" t="shared" si="6" ref="L141:L204">L140-($L$139-$L$239)/100</f>
        <v>4.529999999999999</v>
      </c>
      <c r="M141" s="1">
        <v>0.000787037037037047</v>
      </c>
      <c r="N141">
        <v>348</v>
      </c>
      <c r="O141">
        <v>102</v>
      </c>
    </row>
    <row r="142" spans="1:15" ht="12.75" customHeight="1">
      <c r="A142" s="28"/>
      <c r="B142" s="6">
        <f>IF((B141)&lt;3.27,0,450-VLOOKUP(B141,$L$41:$O$489,4,TRUE))</f>
        <v>300</v>
      </c>
      <c r="C142" s="6">
        <f>VLOOKUP(C141,$J$40:$K$489,2,TRUE)</f>
        <v>271</v>
      </c>
      <c r="D142" s="6">
        <f>VLOOKUP(D141,$I$40:$K$489,3,TRUE)</f>
        <v>188</v>
      </c>
      <c r="E142" s="30"/>
      <c r="F142" s="32"/>
      <c r="I142" s="2">
        <f t="shared" si="3"/>
        <v>4.120000000000002</v>
      </c>
      <c r="J142" s="8">
        <f t="shared" si="4"/>
        <v>4.289999999999994</v>
      </c>
      <c r="K142">
        <v>103</v>
      </c>
      <c r="L142" s="2">
        <f t="shared" si="6"/>
        <v>4.544999999999999</v>
      </c>
      <c r="M142" s="1">
        <v>0.000789236111111121</v>
      </c>
      <c r="N142">
        <v>347</v>
      </c>
      <c r="O142">
        <v>103</v>
      </c>
    </row>
    <row r="143" spans="1:15" ht="12.75" customHeight="1">
      <c r="A143" s="28" t="s">
        <v>175</v>
      </c>
      <c r="B143" s="16">
        <v>5.28</v>
      </c>
      <c r="C143" s="16">
        <v>8.9</v>
      </c>
      <c r="D143" s="16">
        <v>9.67</v>
      </c>
      <c r="E143" s="29">
        <f>SUM(B144:D144)</f>
        <v>809</v>
      </c>
      <c r="F143" s="32"/>
      <c r="I143" s="2">
        <f t="shared" si="3"/>
        <v>4.160000000000002</v>
      </c>
      <c r="J143" s="8">
        <f t="shared" si="4"/>
        <v>4.319999999999994</v>
      </c>
      <c r="K143">
        <v>104</v>
      </c>
      <c r="L143" s="2">
        <f t="shared" si="6"/>
        <v>4.559999999999999</v>
      </c>
      <c r="M143" s="1">
        <v>0.000791435185185195</v>
      </c>
      <c r="N143">
        <v>346</v>
      </c>
      <c r="O143">
        <v>104</v>
      </c>
    </row>
    <row r="144" spans="1:15" ht="12.75" customHeight="1">
      <c r="A144" s="28"/>
      <c r="B144" s="6">
        <f>IF((B143)&lt;3.27,0,450-VLOOKUP(B143,$L$41:$O$489,4,TRUE))</f>
        <v>298</v>
      </c>
      <c r="C144" s="6">
        <f>VLOOKUP(C143,$J$40:$K$489,2,TRUE)</f>
        <v>288</v>
      </c>
      <c r="D144" s="6">
        <f>VLOOKUP(D143,$I$40:$K$489,3,TRUE)</f>
        <v>223</v>
      </c>
      <c r="E144" s="30"/>
      <c r="F144" s="32"/>
      <c r="I144" s="2">
        <f t="shared" si="3"/>
        <v>4.200000000000002</v>
      </c>
      <c r="J144" s="8">
        <f t="shared" si="4"/>
        <v>4.349999999999994</v>
      </c>
      <c r="K144">
        <v>105</v>
      </c>
      <c r="L144" s="2">
        <f t="shared" si="6"/>
        <v>4.574999999999998</v>
      </c>
      <c r="M144" s="1">
        <v>0.000793634259259269</v>
      </c>
      <c r="N144">
        <v>345</v>
      </c>
      <c r="O144">
        <v>105</v>
      </c>
    </row>
    <row r="145" spans="1:15" ht="12.75" customHeight="1">
      <c r="A145" s="28" t="s">
        <v>176</v>
      </c>
      <c r="B145" s="16">
        <v>5.27</v>
      </c>
      <c r="C145" s="16">
        <v>8.97</v>
      </c>
      <c r="D145" s="16">
        <v>10.79</v>
      </c>
      <c r="E145" s="29">
        <f>SUM(B146:D146)</f>
        <v>835</v>
      </c>
      <c r="F145" s="32"/>
      <c r="I145" s="2">
        <f t="shared" si="3"/>
        <v>4.240000000000002</v>
      </c>
      <c r="J145" s="8">
        <f t="shared" si="4"/>
        <v>4.379999999999995</v>
      </c>
      <c r="K145">
        <v>106</v>
      </c>
      <c r="L145" s="2">
        <f t="shared" si="6"/>
        <v>4.589999999999998</v>
      </c>
      <c r="M145" s="1">
        <v>0.000795833333333344</v>
      </c>
      <c r="N145">
        <v>344</v>
      </c>
      <c r="O145">
        <v>106</v>
      </c>
    </row>
    <row r="146" spans="1:15" ht="12.75" customHeight="1">
      <c r="A146" s="28"/>
      <c r="B146" s="6">
        <f>IF((B145)&lt;3.27,0,450-VLOOKUP(B145,$L$41:$O$489,4,TRUE))</f>
        <v>299</v>
      </c>
      <c r="C146" s="6">
        <f>VLOOKUP(C145,$J$40:$K$489,2,TRUE)</f>
        <v>291</v>
      </c>
      <c r="D146" s="6">
        <f>VLOOKUP(D145,$I$40:$K$489,3,TRUE)</f>
        <v>245</v>
      </c>
      <c r="E146" s="30"/>
      <c r="F146" s="32"/>
      <c r="I146" s="2">
        <f t="shared" si="3"/>
        <v>4.280000000000002</v>
      </c>
      <c r="J146" s="8">
        <f t="shared" si="4"/>
        <v>4.409999999999995</v>
      </c>
      <c r="K146">
        <v>107</v>
      </c>
      <c r="L146" s="2">
        <f t="shared" si="6"/>
        <v>4.604999999999998</v>
      </c>
      <c r="M146" s="1">
        <v>0.000798032407407418</v>
      </c>
      <c r="N146">
        <v>343</v>
      </c>
      <c r="O146">
        <v>107</v>
      </c>
    </row>
    <row r="147" spans="1:15" ht="12.75" customHeight="1">
      <c r="A147" s="34" t="s">
        <v>177</v>
      </c>
      <c r="B147" s="16">
        <v>5</v>
      </c>
      <c r="C147" s="16">
        <v>8.8</v>
      </c>
      <c r="D147" s="16">
        <v>11.47</v>
      </c>
      <c r="E147" s="29">
        <f>SUM(B148:D148)</f>
        <v>857</v>
      </c>
      <c r="F147" s="32"/>
      <c r="I147" s="2">
        <f t="shared" si="3"/>
        <v>4.320000000000002</v>
      </c>
      <c r="J147" s="8">
        <f t="shared" si="4"/>
        <v>4.439999999999995</v>
      </c>
      <c r="K147">
        <v>108</v>
      </c>
      <c r="L147" s="2">
        <f t="shared" si="6"/>
        <v>4.619999999999997</v>
      </c>
      <c r="M147" s="1">
        <v>0.000800231481481492</v>
      </c>
      <c r="N147">
        <v>342</v>
      </c>
      <c r="O147">
        <v>108</v>
      </c>
    </row>
    <row r="148" spans="1:15" ht="12.75" customHeight="1">
      <c r="A148" s="34"/>
      <c r="B148" s="6">
        <f>IF((B147)&lt;3.27,0,450-VLOOKUP(B147,$L$41:$O$489,4,TRUE))</f>
        <v>317</v>
      </c>
      <c r="C148" s="6">
        <f>VLOOKUP(C147,$J$40:$K$489,2,TRUE)</f>
        <v>284</v>
      </c>
      <c r="D148" s="6">
        <f>VLOOKUP(D147,$I$40:$K$489,3,TRUE)</f>
        <v>256</v>
      </c>
      <c r="E148" s="30"/>
      <c r="F148" s="32"/>
      <c r="I148" s="2">
        <f t="shared" si="3"/>
        <v>4.360000000000002</v>
      </c>
      <c r="J148" s="8">
        <f t="shared" si="4"/>
        <v>4.469999999999995</v>
      </c>
      <c r="K148">
        <v>109</v>
      </c>
      <c r="L148" s="2">
        <f t="shared" si="6"/>
        <v>4.634999999999997</v>
      </c>
      <c r="M148" s="1">
        <v>0.000802430555555566</v>
      </c>
      <c r="N148">
        <v>341</v>
      </c>
      <c r="O148">
        <v>109</v>
      </c>
    </row>
    <row r="149" spans="1:15" ht="12.75" customHeight="1">
      <c r="A149" s="35" t="s">
        <v>133</v>
      </c>
      <c r="B149" s="22">
        <v>0.0007402777777777777</v>
      </c>
      <c r="C149" s="23"/>
      <c r="D149" s="23"/>
      <c r="E149" s="24"/>
      <c r="F149" s="32"/>
      <c r="I149" s="2">
        <f t="shared" si="3"/>
        <v>4.400000000000002</v>
      </c>
      <c r="J149" s="8">
        <f t="shared" si="4"/>
        <v>4.499999999999996</v>
      </c>
      <c r="K149">
        <v>110</v>
      </c>
      <c r="L149" s="2">
        <f t="shared" si="6"/>
        <v>4.649999999999997</v>
      </c>
      <c r="M149" s="1">
        <v>0.00080462962962964</v>
      </c>
      <c r="N149">
        <v>340</v>
      </c>
      <c r="O149">
        <v>110</v>
      </c>
    </row>
    <row r="150" spans="1:15" ht="13.5" customHeight="1" thickBot="1">
      <c r="A150" s="36"/>
      <c r="B150" s="25">
        <f>IF((B149)&lt;$M$41,0,450-VLOOKUP(B149,$M$41:$O$489,3,TRUE))</f>
        <v>370</v>
      </c>
      <c r="C150" s="26"/>
      <c r="D150" s="26"/>
      <c r="E150" s="27"/>
      <c r="F150" s="33"/>
      <c r="I150" s="2">
        <f t="shared" si="3"/>
        <v>4.440000000000002</v>
      </c>
      <c r="J150" s="8">
        <f t="shared" si="4"/>
        <v>4.529999999999996</v>
      </c>
      <c r="K150">
        <v>111</v>
      </c>
      <c r="L150" s="2">
        <f t="shared" si="6"/>
        <v>4.6649999999999965</v>
      </c>
      <c r="M150" s="1">
        <v>0.000806828703703714</v>
      </c>
      <c r="N150">
        <v>339</v>
      </c>
      <c r="O150">
        <v>111</v>
      </c>
    </row>
    <row r="151" spans="9:15" ht="13.5" thickTop="1">
      <c r="I151" s="2">
        <f t="shared" si="3"/>
        <v>4.480000000000002</v>
      </c>
      <c r="J151" s="8">
        <f t="shared" si="4"/>
        <v>4.559999999999996</v>
      </c>
      <c r="K151">
        <v>112</v>
      </c>
      <c r="L151" s="2">
        <f t="shared" si="6"/>
        <v>4.679999999999996</v>
      </c>
      <c r="M151" s="1">
        <v>0.000809027777777788</v>
      </c>
      <c r="N151">
        <v>338</v>
      </c>
      <c r="O151">
        <v>112</v>
      </c>
    </row>
    <row r="152" spans="9:15" ht="12.75" customHeight="1" thickBot="1">
      <c r="I152" s="2">
        <f t="shared" si="3"/>
        <v>4.520000000000002</v>
      </c>
      <c r="J152" s="8">
        <f t="shared" si="4"/>
        <v>4.589999999999996</v>
      </c>
      <c r="K152">
        <v>113</v>
      </c>
      <c r="L152" s="2">
        <f t="shared" si="6"/>
        <v>4.694999999999996</v>
      </c>
      <c r="M152" s="1">
        <v>0.000811226851851863</v>
      </c>
      <c r="N152">
        <v>337</v>
      </c>
      <c r="O152">
        <v>113</v>
      </c>
    </row>
    <row r="153" spans="1:15" ht="26.25" customHeight="1" thickTop="1">
      <c r="A153" s="37" t="s">
        <v>180</v>
      </c>
      <c r="B153" s="38"/>
      <c r="C153" s="38"/>
      <c r="D153" s="38"/>
      <c r="E153" s="38"/>
      <c r="F153" s="39"/>
      <c r="I153" s="2">
        <f t="shared" si="3"/>
        <v>4.560000000000002</v>
      </c>
      <c r="J153" s="8">
        <f t="shared" si="4"/>
        <v>4.6199999999999966</v>
      </c>
      <c r="K153">
        <v>114</v>
      </c>
      <c r="L153" s="2">
        <f t="shared" si="6"/>
        <v>4.7099999999999955</v>
      </c>
      <c r="M153" s="1">
        <v>0.000813425925925937</v>
      </c>
      <c r="N153">
        <v>336</v>
      </c>
      <c r="O153">
        <v>114</v>
      </c>
    </row>
    <row r="154" spans="1:15" ht="12.75" customHeight="1">
      <c r="A154" s="4" t="s">
        <v>5</v>
      </c>
      <c r="B154" s="5" t="s">
        <v>3</v>
      </c>
      <c r="C154" s="5" t="s">
        <v>96</v>
      </c>
      <c r="D154" s="5" t="s">
        <v>134</v>
      </c>
      <c r="E154" s="5" t="s">
        <v>4</v>
      </c>
      <c r="F154" s="40"/>
      <c r="I154" s="2">
        <f t="shared" si="3"/>
        <v>4.600000000000002</v>
      </c>
      <c r="J154" s="8">
        <f t="shared" si="4"/>
        <v>4.649999999999997</v>
      </c>
      <c r="K154">
        <v>115</v>
      </c>
      <c r="L154" s="2">
        <f t="shared" si="6"/>
        <v>4.724999999999995</v>
      </c>
      <c r="M154" s="1">
        <v>0.000815625000000011</v>
      </c>
      <c r="N154">
        <v>335</v>
      </c>
      <c r="O154">
        <v>115</v>
      </c>
    </row>
    <row r="155" spans="1:15" ht="12.75" customHeight="1">
      <c r="A155" s="28" t="s">
        <v>182</v>
      </c>
      <c r="B155" s="16">
        <v>5.09</v>
      </c>
      <c r="C155" s="16">
        <v>8.63</v>
      </c>
      <c r="D155" s="16">
        <v>11.57</v>
      </c>
      <c r="E155" s="29">
        <f>SUM(B156:D156)</f>
        <v>847</v>
      </c>
      <c r="F155" s="31">
        <f>SUM(E155:E161)+B164</f>
        <v>3843</v>
      </c>
      <c r="I155" s="2">
        <f aca="true" t="shared" si="7" ref="I155:I188">I154-($I$89-$I$189)/100</f>
        <v>4.640000000000002</v>
      </c>
      <c r="J155" s="8">
        <f aca="true" t="shared" si="8" ref="J155:J188">J154-($J$89-$J$189)/100</f>
        <v>4.679999999999997</v>
      </c>
      <c r="K155">
        <v>116</v>
      </c>
      <c r="L155" s="2">
        <f t="shared" si="6"/>
        <v>4.739999999999995</v>
      </c>
      <c r="M155" s="1">
        <v>0.000817824074074085</v>
      </c>
      <c r="N155">
        <v>334</v>
      </c>
      <c r="O155">
        <v>116</v>
      </c>
    </row>
    <row r="156" spans="1:15" ht="12.75" customHeight="1">
      <c r="A156" s="28"/>
      <c r="B156" s="6">
        <f>IF((B155)&lt;3.27,0,450-VLOOKUP(B155,$L$41:$O$489,4,TRUE))</f>
        <v>311</v>
      </c>
      <c r="C156" s="6">
        <f>VLOOKUP(C155,$J$40:$K$489,2,TRUE)</f>
        <v>278</v>
      </c>
      <c r="D156" s="6">
        <f>VLOOKUP(D155,$I$40:$K$489,3,TRUE)</f>
        <v>258</v>
      </c>
      <c r="E156" s="30"/>
      <c r="F156" s="32"/>
      <c r="I156" s="2">
        <f t="shared" si="7"/>
        <v>4.680000000000002</v>
      </c>
      <c r="J156" s="8">
        <f t="shared" si="8"/>
        <v>4.709999999999997</v>
      </c>
      <c r="K156">
        <v>117</v>
      </c>
      <c r="L156" s="2">
        <f t="shared" si="6"/>
        <v>4.754999999999995</v>
      </c>
      <c r="M156" s="1">
        <v>0.000820023148148159</v>
      </c>
      <c r="N156">
        <v>333</v>
      </c>
      <c r="O156">
        <v>117</v>
      </c>
    </row>
    <row r="157" spans="1:15" ht="12.75" customHeight="1">
      <c r="A157" s="28" t="s">
        <v>183</v>
      </c>
      <c r="B157" s="16">
        <v>4.82</v>
      </c>
      <c r="C157" s="16">
        <v>9.72</v>
      </c>
      <c r="D157" s="16">
        <v>11.79</v>
      </c>
      <c r="E157" s="29">
        <f>SUM(B158:D158)</f>
        <v>910</v>
      </c>
      <c r="F157" s="32"/>
      <c r="I157" s="2">
        <f t="shared" si="7"/>
        <v>4.720000000000002</v>
      </c>
      <c r="J157" s="8">
        <f t="shared" si="8"/>
        <v>4.7399999999999975</v>
      </c>
      <c r="K157">
        <v>118</v>
      </c>
      <c r="L157" s="2">
        <f t="shared" si="6"/>
        <v>4.769999999999994</v>
      </c>
      <c r="M157" s="1">
        <v>0.000822222222222234</v>
      </c>
      <c r="N157">
        <v>332</v>
      </c>
      <c r="O157">
        <v>118</v>
      </c>
    </row>
    <row r="158" spans="1:15" ht="12.75" customHeight="1">
      <c r="A158" s="28"/>
      <c r="B158" s="6">
        <f>IF((B157)&lt;3.27,0,450-VLOOKUP(B157,$L$41:$O$489,4,TRUE))</f>
        <v>329</v>
      </c>
      <c r="C158" s="6">
        <f>VLOOKUP(C157,$J$40:$K$489,2,TRUE)</f>
        <v>320</v>
      </c>
      <c r="D158" s="6">
        <f>VLOOKUP(D157,$I$40:$K$489,3,TRUE)</f>
        <v>261</v>
      </c>
      <c r="E158" s="30"/>
      <c r="F158" s="32"/>
      <c r="I158" s="2">
        <f t="shared" si="7"/>
        <v>4.7600000000000025</v>
      </c>
      <c r="J158" s="8">
        <f t="shared" si="8"/>
        <v>4.769999999999998</v>
      </c>
      <c r="K158">
        <v>119</v>
      </c>
      <c r="L158" s="2">
        <f t="shared" si="6"/>
        <v>4.784999999999994</v>
      </c>
      <c r="M158" s="1">
        <v>0.000824421296296308</v>
      </c>
      <c r="N158">
        <v>331</v>
      </c>
      <c r="O158">
        <v>119</v>
      </c>
    </row>
    <row r="159" spans="1:15" ht="12.75" customHeight="1">
      <c r="A159" s="28" t="s">
        <v>184</v>
      </c>
      <c r="B159" s="16">
        <v>4.97</v>
      </c>
      <c r="C159" s="16">
        <v>9.63</v>
      </c>
      <c r="D159" s="16">
        <v>13.6</v>
      </c>
      <c r="E159" s="29">
        <f>SUM(B160:D160)</f>
        <v>922</v>
      </c>
      <c r="F159" s="32"/>
      <c r="I159" s="2">
        <f t="shared" si="7"/>
        <v>4.8000000000000025</v>
      </c>
      <c r="J159" s="8">
        <f t="shared" si="8"/>
        <v>4.799999999999998</v>
      </c>
      <c r="K159">
        <v>120</v>
      </c>
      <c r="L159" s="2">
        <f t="shared" si="6"/>
        <v>4.799999999999994</v>
      </c>
      <c r="M159" s="1">
        <v>0.000826620370370382</v>
      </c>
      <c r="N159">
        <v>330</v>
      </c>
      <c r="O159">
        <v>120</v>
      </c>
    </row>
    <row r="160" spans="1:15" ht="12.75" customHeight="1">
      <c r="A160" s="28"/>
      <c r="B160" s="6">
        <f>IF((B159)&lt;3.27,0,450-VLOOKUP(B159,$L$41:$O$489,4,TRUE))</f>
        <v>319</v>
      </c>
      <c r="C160" s="6">
        <f>VLOOKUP(C159,$J$40:$K$489,2,TRUE)</f>
        <v>316</v>
      </c>
      <c r="D160" s="6">
        <f>VLOOKUP(D159,$I$40:$K$489,3,TRUE)</f>
        <v>287</v>
      </c>
      <c r="E160" s="30"/>
      <c r="F160" s="32"/>
      <c r="I160" s="2">
        <f t="shared" si="7"/>
        <v>4.8400000000000025</v>
      </c>
      <c r="J160" s="8">
        <f t="shared" si="8"/>
        <v>4.829999999999998</v>
      </c>
      <c r="K160">
        <v>121</v>
      </c>
      <c r="L160" s="2">
        <f t="shared" si="6"/>
        <v>4.814999999999993</v>
      </c>
      <c r="M160" s="1">
        <v>0.000828819444444456</v>
      </c>
      <c r="N160">
        <v>329</v>
      </c>
      <c r="O160">
        <v>121</v>
      </c>
    </row>
    <row r="161" spans="1:15" ht="12.75" customHeight="1">
      <c r="A161" s="34" t="s">
        <v>185</v>
      </c>
      <c r="B161" s="16">
        <v>5.54</v>
      </c>
      <c r="C161" s="16">
        <v>8.41</v>
      </c>
      <c r="D161" s="16">
        <v>10.26</v>
      </c>
      <c r="E161" s="29">
        <f>SUM(B162:D162)</f>
        <v>785</v>
      </c>
      <c r="F161" s="32"/>
      <c r="I161" s="2">
        <f t="shared" si="7"/>
        <v>4.880000000000003</v>
      </c>
      <c r="J161" s="8">
        <f t="shared" si="8"/>
        <v>4.8599999999999985</v>
      </c>
      <c r="K161">
        <v>122</v>
      </c>
      <c r="L161" s="2">
        <f t="shared" si="6"/>
        <v>4.829999999999993</v>
      </c>
      <c r="M161" s="1">
        <v>0.00083101851851853</v>
      </c>
      <c r="N161">
        <v>328</v>
      </c>
      <c r="O161">
        <v>122</v>
      </c>
    </row>
    <row r="162" spans="1:15" ht="12.75" customHeight="1">
      <c r="A162" s="34"/>
      <c r="B162" s="6">
        <f>IF((B161)&lt;3.27,0,450-VLOOKUP(B161,$L$41:$O$489,4,TRUE))</f>
        <v>281</v>
      </c>
      <c r="C162" s="6">
        <f>VLOOKUP(C161,$J$40:$K$489,2,TRUE)</f>
        <v>269</v>
      </c>
      <c r="D162" s="6">
        <f>VLOOKUP(D161,$I$40:$K$489,3,TRUE)</f>
        <v>235</v>
      </c>
      <c r="E162" s="30"/>
      <c r="F162" s="32"/>
      <c r="I162" s="2">
        <f t="shared" si="7"/>
        <v>4.920000000000003</v>
      </c>
      <c r="J162" s="8">
        <f t="shared" si="8"/>
        <v>4.889999999999999</v>
      </c>
      <c r="K162">
        <v>123</v>
      </c>
      <c r="L162" s="2">
        <f t="shared" si="6"/>
        <v>4.844999999999993</v>
      </c>
      <c r="M162" s="1">
        <v>0.000833217592592603</v>
      </c>
      <c r="N162">
        <v>327</v>
      </c>
      <c r="O162">
        <v>123</v>
      </c>
    </row>
    <row r="163" spans="1:15" ht="12.75" customHeight="1">
      <c r="A163" s="35" t="s">
        <v>133</v>
      </c>
      <c r="B163" s="22">
        <v>0.0007194444444444444</v>
      </c>
      <c r="C163" s="23"/>
      <c r="D163" s="23"/>
      <c r="E163" s="24"/>
      <c r="F163" s="32"/>
      <c r="I163" s="2">
        <f t="shared" si="7"/>
        <v>4.960000000000003</v>
      </c>
      <c r="J163" s="8">
        <f t="shared" si="8"/>
        <v>4.919999999999999</v>
      </c>
      <c r="K163">
        <v>124</v>
      </c>
      <c r="L163" s="2">
        <f t="shared" si="6"/>
        <v>4.859999999999992</v>
      </c>
      <c r="M163" s="1">
        <v>0.000835416666666679</v>
      </c>
      <c r="N163">
        <v>326</v>
      </c>
      <c r="O163">
        <v>124</v>
      </c>
    </row>
    <row r="164" spans="1:15" ht="13.5" customHeight="1" thickBot="1">
      <c r="A164" s="36"/>
      <c r="B164" s="25">
        <f>IF((B163)&lt;$M$41,0,450-VLOOKUP(B163,$M$41:$O$489,3,TRUE))</f>
        <v>379</v>
      </c>
      <c r="C164" s="26"/>
      <c r="D164" s="26"/>
      <c r="E164" s="27"/>
      <c r="F164" s="33"/>
      <c r="I164" s="2">
        <f t="shared" si="7"/>
        <v>5.000000000000003</v>
      </c>
      <c r="J164" s="8">
        <f t="shared" si="8"/>
        <v>4.949999999999999</v>
      </c>
      <c r="K164">
        <v>125</v>
      </c>
      <c r="L164" s="2">
        <f t="shared" si="6"/>
        <v>4.874999999999992</v>
      </c>
      <c r="M164" s="1">
        <v>0.000837615740740753</v>
      </c>
      <c r="N164">
        <v>325</v>
      </c>
      <c r="O164">
        <v>125</v>
      </c>
    </row>
    <row r="165" spans="9:15" ht="13.5" thickTop="1">
      <c r="I165" s="2">
        <f t="shared" si="7"/>
        <v>5.040000000000003</v>
      </c>
      <c r="J165" s="8">
        <f t="shared" si="8"/>
        <v>4.9799999999999995</v>
      </c>
      <c r="K165">
        <v>126</v>
      </c>
      <c r="L165" s="2">
        <f t="shared" si="6"/>
        <v>4.889999999999992</v>
      </c>
      <c r="M165" s="1">
        <v>0.000839814814814827</v>
      </c>
      <c r="N165">
        <v>324</v>
      </c>
      <c r="O165">
        <v>126</v>
      </c>
    </row>
    <row r="166" spans="9:15" ht="13.5" thickBot="1">
      <c r="I166" s="2">
        <f t="shared" si="7"/>
        <v>5.080000000000003</v>
      </c>
      <c r="J166" s="8">
        <f t="shared" si="8"/>
        <v>5.01</v>
      </c>
      <c r="K166">
        <v>127</v>
      </c>
      <c r="L166" s="2">
        <f t="shared" si="6"/>
        <v>4.904999999999991</v>
      </c>
      <c r="M166" s="1">
        <v>0.000842013888888901</v>
      </c>
      <c r="N166">
        <v>323</v>
      </c>
      <c r="O166">
        <v>127</v>
      </c>
    </row>
    <row r="167" spans="1:15" ht="26.25" thickTop="1">
      <c r="A167" s="37" t="s">
        <v>181</v>
      </c>
      <c r="B167" s="38"/>
      <c r="C167" s="38"/>
      <c r="D167" s="38"/>
      <c r="E167" s="38"/>
      <c r="F167" s="39"/>
      <c r="I167" s="2">
        <f t="shared" si="7"/>
        <v>5.120000000000003</v>
      </c>
      <c r="J167" s="8">
        <f t="shared" si="8"/>
        <v>5.04</v>
      </c>
      <c r="K167">
        <v>128</v>
      </c>
      <c r="L167" s="2">
        <f t="shared" si="6"/>
        <v>4.919999999999991</v>
      </c>
      <c r="M167" s="1">
        <v>0.000844212962962975</v>
      </c>
      <c r="N167">
        <v>322</v>
      </c>
      <c r="O167">
        <v>128</v>
      </c>
    </row>
    <row r="168" spans="1:15" ht="12.75" customHeight="1">
      <c r="A168" s="4" t="s">
        <v>5</v>
      </c>
      <c r="B168" s="5" t="s">
        <v>3</v>
      </c>
      <c r="C168" s="5" t="s">
        <v>96</v>
      </c>
      <c r="D168" s="5" t="s">
        <v>134</v>
      </c>
      <c r="E168" s="5" t="s">
        <v>4</v>
      </c>
      <c r="F168" s="40"/>
      <c r="I168" s="2">
        <f t="shared" si="7"/>
        <v>5.160000000000003</v>
      </c>
      <c r="J168" s="8">
        <f t="shared" si="8"/>
        <v>5.07</v>
      </c>
      <c r="K168">
        <v>129</v>
      </c>
      <c r="L168" s="2">
        <f t="shared" si="6"/>
        <v>4.934999999999991</v>
      </c>
      <c r="M168" s="1">
        <v>0.000846412037037049</v>
      </c>
      <c r="N168">
        <v>321</v>
      </c>
      <c r="O168">
        <v>129</v>
      </c>
    </row>
    <row r="169" spans="1:15" ht="12.75" customHeight="1">
      <c r="A169" s="28" t="s">
        <v>186</v>
      </c>
      <c r="B169" s="16">
        <v>5.78</v>
      </c>
      <c r="C169" s="16">
        <v>7.83</v>
      </c>
      <c r="D169" s="16">
        <v>8.85</v>
      </c>
      <c r="E169" s="29">
        <f>SUM(B170:D170)</f>
        <v>717</v>
      </c>
      <c r="F169" s="31">
        <f>SUM(E169:E175)+B178</f>
        <v>3479</v>
      </c>
      <c r="I169" s="2">
        <f t="shared" si="7"/>
        <v>5.200000000000003</v>
      </c>
      <c r="J169" s="8">
        <f t="shared" si="8"/>
        <v>5.1000000000000005</v>
      </c>
      <c r="K169">
        <v>130</v>
      </c>
      <c r="L169" s="2">
        <f t="shared" si="6"/>
        <v>4.94999999999999</v>
      </c>
      <c r="M169" s="1">
        <v>0.000848611111111124</v>
      </c>
      <c r="N169">
        <v>320</v>
      </c>
      <c r="O169">
        <v>130</v>
      </c>
    </row>
    <row r="170" spans="1:15" ht="12.75" customHeight="1">
      <c r="A170" s="28"/>
      <c r="B170" s="6">
        <f>IF((B169)&lt;3.27,0,450-VLOOKUP(B169,$L$41:$O$489,4,TRUE))</f>
        <v>265</v>
      </c>
      <c r="C170" s="6">
        <f>VLOOKUP(C169,$J$40:$K$489,2,TRUE)</f>
        <v>246</v>
      </c>
      <c r="D170" s="6">
        <f>VLOOKUP(D169,$I$40:$K$489,3,TRUE)</f>
        <v>206</v>
      </c>
      <c r="E170" s="30"/>
      <c r="F170" s="32"/>
      <c r="I170" s="2">
        <f t="shared" si="7"/>
        <v>5.240000000000003</v>
      </c>
      <c r="J170" s="8">
        <f t="shared" si="8"/>
        <v>5.130000000000001</v>
      </c>
      <c r="K170">
        <v>131</v>
      </c>
      <c r="L170" s="2">
        <f t="shared" si="6"/>
        <v>4.96499999999999</v>
      </c>
      <c r="M170" s="1">
        <v>0.000850810185185197</v>
      </c>
      <c r="N170">
        <v>319</v>
      </c>
      <c r="O170">
        <v>131</v>
      </c>
    </row>
    <row r="171" spans="1:15" ht="12.75" customHeight="1">
      <c r="A171" s="28" t="s">
        <v>187</v>
      </c>
      <c r="B171" s="16">
        <v>5.33</v>
      </c>
      <c r="C171" s="16">
        <v>8.89</v>
      </c>
      <c r="D171" s="16">
        <v>12.1</v>
      </c>
      <c r="E171" s="29">
        <f>SUM(B172:D172)</f>
        <v>848</v>
      </c>
      <c r="F171" s="32"/>
      <c r="I171" s="2">
        <f t="shared" si="7"/>
        <v>5.280000000000003</v>
      </c>
      <c r="J171" s="8">
        <f t="shared" si="8"/>
        <v>5.160000000000001</v>
      </c>
      <c r="K171">
        <v>132</v>
      </c>
      <c r="L171" s="2">
        <f t="shared" si="6"/>
        <v>4.97999999999999</v>
      </c>
      <c r="M171" s="1">
        <v>0.000853009259259272</v>
      </c>
      <c r="N171">
        <v>318</v>
      </c>
      <c r="O171">
        <v>132</v>
      </c>
    </row>
    <row r="172" spans="1:15" ht="12.75" customHeight="1">
      <c r="A172" s="28"/>
      <c r="B172" s="6">
        <f>IF((B171)&lt;3.27,0,450-VLOOKUP(B171,$L$41:$O$489,4,TRUE))</f>
        <v>295</v>
      </c>
      <c r="C172" s="6">
        <f>VLOOKUP(C171,$J$40:$K$489,2,TRUE)</f>
        <v>288</v>
      </c>
      <c r="D172" s="6">
        <f>VLOOKUP(D171,$I$40:$K$489,3,TRUE)</f>
        <v>265</v>
      </c>
      <c r="E172" s="30"/>
      <c r="F172" s="32"/>
      <c r="I172" s="2">
        <f t="shared" si="7"/>
        <v>5.320000000000003</v>
      </c>
      <c r="J172" s="8">
        <f t="shared" si="8"/>
        <v>5.190000000000001</v>
      </c>
      <c r="K172">
        <v>133</v>
      </c>
      <c r="L172" s="2">
        <f t="shared" si="6"/>
        <v>4.9949999999999894</v>
      </c>
      <c r="M172" s="1">
        <v>0.000855208333333346</v>
      </c>
      <c r="N172">
        <v>317</v>
      </c>
      <c r="O172">
        <v>133</v>
      </c>
    </row>
    <row r="173" spans="1:15" ht="12.75" customHeight="1">
      <c r="A173" s="28" t="s">
        <v>188</v>
      </c>
      <c r="B173" s="16">
        <v>5.44</v>
      </c>
      <c r="C173" s="16">
        <v>6.81</v>
      </c>
      <c r="D173" s="16">
        <v>12.75</v>
      </c>
      <c r="E173" s="29">
        <f>SUM(B174:D174)</f>
        <v>762</v>
      </c>
      <c r="F173" s="32"/>
      <c r="I173" s="2">
        <f t="shared" si="7"/>
        <v>5.360000000000003</v>
      </c>
      <c r="J173" s="8">
        <f t="shared" si="8"/>
        <v>5.2200000000000015</v>
      </c>
      <c r="K173">
        <v>134</v>
      </c>
      <c r="L173" s="2">
        <f t="shared" si="6"/>
        <v>5.009999999999989</v>
      </c>
      <c r="M173" s="1">
        <v>0.00085740740740742</v>
      </c>
      <c r="N173">
        <v>316</v>
      </c>
      <c r="O173">
        <v>134</v>
      </c>
    </row>
    <row r="174" spans="1:15" ht="12.75" customHeight="1">
      <c r="A174" s="28"/>
      <c r="B174" s="6">
        <f>IF((B173)&lt;3.27,0,450-VLOOKUP(B173,$L$41:$O$489,4,TRUE))</f>
        <v>288</v>
      </c>
      <c r="C174" s="6">
        <f>VLOOKUP(C173,$J$40:$K$489,2,TRUE)</f>
        <v>200</v>
      </c>
      <c r="D174" s="6">
        <f>VLOOKUP(D173,$I$40:$K$489,3,TRUE)</f>
        <v>274</v>
      </c>
      <c r="E174" s="30"/>
      <c r="F174" s="32"/>
      <c r="I174" s="2">
        <f t="shared" si="7"/>
        <v>5.400000000000003</v>
      </c>
      <c r="J174" s="8">
        <f t="shared" si="8"/>
        <v>5.250000000000002</v>
      </c>
      <c r="K174">
        <v>135</v>
      </c>
      <c r="L174" s="2">
        <f t="shared" si="6"/>
        <v>5.024999999999989</v>
      </c>
      <c r="M174" s="1">
        <v>0.000859606481481495</v>
      </c>
      <c r="N174">
        <v>315</v>
      </c>
      <c r="O174">
        <v>135</v>
      </c>
    </row>
    <row r="175" spans="1:15" ht="12.75" customHeight="1">
      <c r="A175" s="34" t="s">
        <v>219</v>
      </c>
      <c r="B175" s="16">
        <v>5.58</v>
      </c>
      <c r="C175" s="16">
        <v>7.92</v>
      </c>
      <c r="D175" s="16">
        <v>13.75</v>
      </c>
      <c r="E175" s="29">
        <f>SUM(B176:D176)</f>
        <v>817</v>
      </c>
      <c r="F175" s="32"/>
      <c r="I175" s="2">
        <f t="shared" si="7"/>
        <v>5.440000000000003</v>
      </c>
      <c r="J175" s="8">
        <f t="shared" si="8"/>
        <v>5.280000000000002</v>
      </c>
      <c r="K175">
        <v>136</v>
      </c>
      <c r="L175" s="2">
        <f t="shared" si="6"/>
        <v>5.0399999999999885</v>
      </c>
      <c r="M175" s="1">
        <v>0.000861805555555569</v>
      </c>
      <c r="N175">
        <v>314</v>
      </c>
      <c r="O175">
        <v>136</v>
      </c>
    </row>
    <row r="176" spans="1:15" ht="12.75" customHeight="1">
      <c r="A176" s="34"/>
      <c r="B176" s="6">
        <f>IF((B175)&lt;3.27,0,450-VLOOKUP(B175,$L$41:$O$489,4,TRUE))</f>
        <v>278</v>
      </c>
      <c r="C176" s="6">
        <f>VLOOKUP(C175,$J$40:$K$489,2,TRUE)</f>
        <v>250</v>
      </c>
      <c r="D176" s="6">
        <f>VLOOKUP(D175,$I$40:$K$489,3,TRUE)</f>
        <v>289</v>
      </c>
      <c r="E176" s="30"/>
      <c r="F176" s="32"/>
      <c r="I176" s="2">
        <f t="shared" si="7"/>
        <v>5.480000000000003</v>
      </c>
      <c r="J176" s="8">
        <f t="shared" si="8"/>
        <v>5.310000000000002</v>
      </c>
      <c r="K176">
        <v>137</v>
      </c>
      <c r="L176" s="2">
        <f t="shared" si="6"/>
        <v>5.054999999999988</v>
      </c>
      <c r="M176" s="1">
        <v>0.000864004629629643</v>
      </c>
      <c r="N176">
        <v>313</v>
      </c>
      <c r="O176">
        <v>137</v>
      </c>
    </row>
    <row r="177" spans="1:15" ht="12.75" customHeight="1">
      <c r="A177" s="35" t="s">
        <v>133</v>
      </c>
      <c r="B177" s="22">
        <v>0.0008175925925925925</v>
      </c>
      <c r="C177" s="23"/>
      <c r="D177" s="23"/>
      <c r="E177" s="24"/>
      <c r="F177" s="32"/>
      <c r="I177" s="2">
        <f t="shared" si="7"/>
        <v>5.520000000000003</v>
      </c>
      <c r="J177" s="8">
        <f t="shared" si="8"/>
        <v>5.3400000000000025</v>
      </c>
      <c r="K177">
        <v>138</v>
      </c>
      <c r="L177" s="2">
        <f t="shared" si="6"/>
        <v>5.069999999999988</v>
      </c>
      <c r="M177" s="1">
        <v>0.000866203703703717</v>
      </c>
      <c r="N177">
        <v>312</v>
      </c>
      <c r="O177">
        <v>138</v>
      </c>
    </row>
    <row r="178" spans="1:15" ht="13.5" customHeight="1" thickBot="1">
      <c r="A178" s="36"/>
      <c r="B178" s="25">
        <f>IF((B177)&lt;$M$41,0,450-VLOOKUP(B177,$M$41:$O$489,3,TRUE))</f>
        <v>335</v>
      </c>
      <c r="C178" s="26"/>
      <c r="D178" s="26"/>
      <c r="E178" s="27"/>
      <c r="F178" s="33"/>
      <c r="I178" s="2">
        <f t="shared" si="7"/>
        <v>5.560000000000003</v>
      </c>
      <c r="J178" s="8">
        <f t="shared" si="8"/>
        <v>5.370000000000003</v>
      </c>
      <c r="K178">
        <v>139</v>
      </c>
      <c r="L178" s="2">
        <f t="shared" si="6"/>
        <v>5.0849999999999875</v>
      </c>
      <c r="M178" s="1">
        <v>0.000868402777777791</v>
      </c>
      <c r="N178">
        <v>311</v>
      </c>
      <c r="O178">
        <v>139</v>
      </c>
    </row>
    <row r="179" spans="9:15" ht="12.75" customHeight="1" thickTop="1">
      <c r="I179" s="2">
        <f t="shared" si="7"/>
        <v>5.600000000000003</v>
      </c>
      <c r="J179" s="8">
        <f t="shared" si="8"/>
        <v>5.400000000000003</v>
      </c>
      <c r="K179">
        <v>140</v>
      </c>
      <c r="L179" s="2">
        <f t="shared" si="6"/>
        <v>5.099999999999987</v>
      </c>
      <c r="M179" s="1">
        <v>0.000870601851851865</v>
      </c>
      <c r="N179">
        <v>310</v>
      </c>
      <c r="O179">
        <v>140</v>
      </c>
    </row>
    <row r="180" spans="9:15" ht="13.5" customHeight="1" thickBot="1">
      <c r="I180" s="2">
        <f t="shared" si="7"/>
        <v>5.640000000000003</v>
      </c>
      <c r="J180" s="8">
        <f t="shared" si="8"/>
        <v>5.430000000000003</v>
      </c>
      <c r="K180">
        <v>141</v>
      </c>
      <c r="L180" s="2">
        <f t="shared" si="6"/>
        <v>5.114999999999987</v>
      </c>
      <c r="M180" s="1">
        <v>0.00087280092592594</v>
      </c>
      <c r="N180">
        <v>309</v>
      </c>
      <c r="O180">
        <v>141</v>
      </c>
    </row>
    <row r="181" spans="1:15" ht="26.25" thickTop="1">
      <c r="A181" s="57" t="s">
        <v>189</v>
      </c>
      <c r="B181" s="38"/>
      <c r="C181" s="38"/>
      <c r="D181" s="38"/>
      <c r="E181" s="38"/>
      <c r="F181" s="39"/>
      <c r="I181" s="2">
        <f t="shared" si="7"/>
        <v>5.680000000000003</v>
      </c>
      <c r="J181" s="8">
        <f t="shared" si="8"/>
        <v>5.4600000000000035</v>
      </c>
      <c r="K181">
        <v>142</v>
      </c>
      <c r="L181" s="2">
        <f t="shared" si="6"/>
        <v>5.129999999999987</v>
      </c>
      <c r="M181" s="1">
        <v>0.000875000000000014</v>
      </c>
      <c r="N181">
        <v>308</v>
      </c>
      <c r="O181">
        <v>142</v>
      </c>
    </row>
    <row r="182" spans="1:15" ht="12.75">
      <c r="A182" s="4" t="s">
        <v>5</v>
      </c>
      <c r="B182" s="5" t="s">
        <v>3</v>
      </c>
      <c r="C182" s="5" t="s">
        <v>96</v>
      </c>
      <c r="D182" s="5" t="s">
        <v>134</v>
      </c>
      <c r="E182" s="5" t="s">
        <v>4</v>
      </c>
      <c r="F182" s="40"/>
      <c r="I182" s="2">
        <f t="shared" si="7"/>
        <v>5.720000000000003</v>
      </c>
      <c r="J182" s="8">
        <f t="shared" si="8"/>
        <v>5.490000000000004</v>
      </c>
      <c r="K182">
        <v>143</v>
      </c>
      <c r="L182" s="2">
        <f t="shared" si="6"/>
        <v>5.144999999999986</v>
      </c>
      <c r="M182" s="1">
        <v>0.000877199074074088</v>
      </c>
      <c r="N182">
        <v>307</v>
      </c>
      <c r="O182">
        <v>143</v>
      </c>
    </row>
    <row r="183" spans="1:15" ht="12.75">
      <c r="A183" s="28" t="s">
        <v>190</v>
      </c>
      <c r="B183" s="16">
        <v>5.22</v>
      </c>
      <c r="C183" s="16">
        <v>7.43</v>
      </c>
      <c r="D183" s="16">
        <v>10.7</v>
      </c>
      <c r="E183" s="29">
        <f>SUM(B184:D184)</f>
        <v>773</v>
      </c>
      <c r="F183" s="31">
        <f>SUM(E183:E189)+B192</f>
        <v>3398</v>
      </c>
      <c r="I183" s="2">
        <f t="shared" si="7"/>
        <v>5.760000000000003</v>
      </c>
      <c r="J183" s="8">
        <f t="shared" si="8"/>
        <v>5.520000000000004</v>
      </c>
      <c r="K183">
        <v>144</v>
      </c>
      <c r="L183" s="2">
        <f t="shared" si="6"/>
        <v>5.159999999999986</v>
      </c>
      <c r="M183" s="1">
        <v>0.000879398148148162</v>
      </c>
      <c r="N183">
        <v>306</v>
      </c>
      <c r="O183">
        <v>144</v>
      </c>
    </row>
    <row r="184" spans="1:15" ht="12.75" customHeight="1">
      <c r="A184" s="28"/>
      <c r="B184" s="6">
        <f>IF((B183)&lt;3.27,0,450-VLOOKUP(B183,$L$41:$O$489,4,TRUE))</f>
        <v>302</v>
      </c>
      <c r="C184" s="6">
        <f>VLOOKUP(C183,$J$40:$K$489,2,TRUE)</f>
        <v>228</v>
      </c>
      <c r="D184" s="6">
        <f>VLOOKUP(D183,$I$40:$K$489,3,TRUE)</f>
        <v>243</v>
      </c>
      <c r="E184" s="30"/>
      <c r="F184" s="32"/>
      <c r="I184" s="2">
        <f t="shared" si="7"/>
        <v>5.800000000000003</v>
      </c>
      <c r="J184" s="8">
        <f t="shared" si="8"/>
        <v>5.550000000000004</v>
      </c>
      <c r="K184">
        <v>145</v>
      </c>
      <c r="L184" s="2">
        <f t="shared" si="6"/>
        <v>5.174999999999986</v>
      </c>
      <c r="M184" s="1">
        <v>0.000881597222222236</v>
      </c>
      <c r="N184">
        <v>305</v>
      </c>
      <c r="O184">
        <v>145</v>
      </c>
    </row>
    <row r="185" spans="1:15" ht="12.75" customHeight="1">
      <c r="A185" s="28" t="s">
        <v>191</v>
      </c>
      <c r="B185" s="16">
        <v>5.79</v>
      </c>
      <c r="C185" s="16">
        <v>7.32</v>
      </c>
      <c r="D185" s="16">
        <v>10.25</v>
      </c>
      <c r="E185" s="29">
        <f>SUM(B186:D186)</f>
        <v>721</v>
      </c>
      <c r="F185" s="32"/>
      <c r="I185" s="2">
        <f t="shared" si="7"/>
        <v>5.840000000000003</v>
      </c>
      <c r="J185" s="8">
        <f t="shared" si="8"/>
        <v>5.5800000000000045</v>
      </c>
      <c r="K185">
        <v>146</v>
      </c>
      <c r="L185" s="2">
        <f t="shared" si="6"/>
        <v>5.189999999999985</v>
      </c>
      <c r="M185" s="1">
        <v>0.00088379629629631</v>
      </c>
      <c r="N185">
        <v>304</v>
      </c>
      <c r="O185">
        <v>146</v>
      </c>
    </row>
    <row r="186" spans="1:15" ht="12.75" customHeight="1">
      <c r="A186" s="28"/>
      <c r="B186" s="6">
        <f>IF((B185)&lt;3.27,0,450-VLOOKUP(B185,$L$41:$O$489,4,TRUE))</f>
        <v>264</v>
      </c>
      <c r="C186" s="6">
        <f>VLOOKUP(C185,$J$40:$K$489,2,TRUE)</f>
        <v>223</v>
      </c>
      <c r="D186" s="6">
        <f>VLOOKUP(D185,$I$40:$K$489,3,TRUE)</f>
        <v>234</v>
      </c>
      <c r="E186" s="30"/>
      <c r="F186" s="32"/>
      <c r="I186" s="2">
        <f t="shared" si="7"/>
        <v>5.8800000000000034</v>
      </c>
      <c r="J186" s="8">
        <f t="shared" si="8"/>
        <v>5.610000000000005</v>
      </c>
      <c r="K186">
        <v>147</v>
      </c>
      <c r="L186" s="2">
        <f t="shared" si="6"/>
        <v>5.204999999999985</v>
      </c>
      <c r="M186" s="1">
        <v>0.000885995370370385</v>
      </c>
      <c r="N186">
        <v>303</v>
      </c>
      <c r="O186">
        <v>147</v>
      </c>
    </row>
    <row r="187" spans="1:15" ht="12.75" customHeight="1">
      <c r="A187" s="28" t="s">
        <v>192</v>
      </c>
      <c r="B187" s="16">
        <v>5.5</v>
      </c>
      <c r="C187" s="16">
        <v>7.71</v>
      </c>
      <c r="D187" s="16">
        <v>8.15</v>
      </c>
      <c r="E187" s="29">
        <f>SUM(B188:D188)</f>
        <v>718</v>
      </c>
      <c r="F187" s="32"/>
      <c r="I187" s="2">
        <f t="shared" si="7"/>
        <v>5.9200000000000035</v>
      </c>
      <c r="J187" s="8">
        <f t="shared" si="8"/>
        <v>5.640000000000005</v>
      </c>
      <c r="K187">
        <v>148</v>
      </c>
      <c r="L187" s="2">
        <f t="shared" si="6"/>
        <v>5.219999999999985</v>
      </c>
      <c r="M187" s="1">
        <v>0.000888194444444459</v>
      </c>
      <c r="N187">
        <v>302</v>
      </c>
      <c r="O187">
        <v>148</v>
      </c>
    </row>
    <row r="188" spans="1:15" ht="12.75" customHeight="1">
      <c r="A188" s="28"/>
      <c r="B188" s="6">
        <f>IF((B187)&lt;3.27,0,450-VLOOKUP(B187,$L$41:$O$489,4,TRUE))</f>
        <v>284</v>
      </c>
      <c r="C188" s="6">
        <f>VLOOKUP(C187,$J$40:$K$489,2,TRUE)</f>
        <v>241</v>
      </c>
      <c r="D188" s="6">
        <f>VLOOKUP(D187,$I$40:$K$489,3,TRUE)</f>
        <v>193</v>
      </c>
      <c r="E188" s="30"/>
      <c r="F188" s="32"/>
      <c r="I188" s="2">
        <f t="shared" si="7"/>
        <v>5.9600000000000035</v>
      </c>
      <c r="J188" s="8">
        <f t="shared" si="8"/>
        <v>5.670000000000005</v>
      </c>
      <c r="K188">
        <v>149</v>
      </c>
      <c r="L188" s="2">
        <f t="shared" si="6"/>
        <v>5.234999999999984</v>
      </c>
      <c r="M188" s="1">
        <v>0.000890393518518533</v>
      </c>
      <c r="N188">
        <v>301</v>
      </c>
      <c r="O188">
        <v>149</v>
      </c>
    </row>
    <row r="189" spans="1:15" ht="12.75" customHeight="1">
      <c r="A189" s="34" t="s">
        <v>193</v>
      </c>
      <c r="B189" s="16">
        <v>5.09</v>
      </c>
      <c r="C189" s="16">
        <v>8.7</v>
      </c>
      <c r="D189" s="16">
        <v>11.6</v>
      </c>
      <c r="E189" s="29">
        <f>SUM(B190:D190)</f>
        <v>849</v>
      </c>
      <c r="F189" s="32"/>
      <c r="I189" s="19">
        <v>6</v>
      </c>
      <c r="J189" s="20">
        <v>5.7</v>
      </c>
      <c r="K189">
        <v>150</v>
      </c>
      <c r="L189" s="2">
        <f t="shared" si="6"/>
        <v>5.249999999999984</v>
      </c>
      <c r="M189" s="1">
        <v>0.000892592592592606</v>
      </c>
      <c r="N189">
        <v>300</v>
      </c>
      <c r="O189">
        <v>150</v>
      </c>
    </row>
    <row r="190" spans="1:15" ht="12.75" customHeight="1">
      <c r="A190" s="34"/>
      <c r="B190" s="6">
        <f>IF((B189)&lt;3.27,0,450-VLOOKUP(B189,$L$41:$O$489,4,TRUE))</f>
        <v>311</v>
      </c>
      <c r="C190" s="6">
        <f>VLOOKUP(C189,$J$40:$K$489,2,TRUE)</f>
        <v>280</v>
      </c>
      <c r="D190" s="6">
        <f>VLOOKUP(D189,$I$40:$K$489,3,TRUE)</f>
        <v>258</v>
      </c>
      <c r="E190" s="30"/>
      <c r="F190" s="32"/>
      <c r="I190" s="2">
        <f>I189-($I$189-$I$289)/100</f>
        <v>6.05</v>
      </c>
      <c r="J190" s="2">
        <f>J189-($J$189-$J$289)/100</f>
        <v>5.722</v>
      </c>
      <c r="K190">
        <v>151</v>
      </c>
      <c r="L190" s="2">
        <f t="shared" si="6"/>
        <v>5.264999999999984</v>
      </c>
      <c r="M190" s="1">
        <v>0.000894791666666681</v>
      </c>
      <c r="N190">
        <v>299</v>
      </c>
      <c r="O190">
        <v>151</v>
      </c>
    </row>
    <row r="191" spans="1:15" ht="12.75" customHeight="1">
      <c r="A191" s="35" t="s">
        <v>133</v>
      </c>
      <c r="B191" s="22">
        <v>0.0008123842592592592</v>
      </c>
      <c r="C191" s="23"/>
      <c r="D191" s="23"/>
      <c r="E191" s="24"/>
      <c r="F191" s="32"/>
      <c r="I191" s="2">
        <f aca="true" t="shared" si="9" ref="I191:I254">I190-($I$189-$I$289)/100</f>
        <v>6.1</v>
      </c>
      <c r="J191" s="2">
        <f aca="true" t="shared" si="10" ref="J191:J254">J190-($J$189-$J$289)/100</f>
        <v>5.744000000000001</v>
      </c>
      <c r="K191">
        <v>152</v>
      </c>
      <c r="L191" s="2">
        <f t="shared" si="6"/>
        <v>5.279999999999983</v>
      </c>
      <c r="M191" s="1">
        <v>0.000896990740740755</v>
      </c>
      <c r="N191">
        <v>298</v>
      </c>
      <c r="O191">
        <v>152</v>
      </c>
    </row>
    <row r="192" spans="1:15" ht="12.75" customHeight="1" thickBot="1">
      <c r="A192" s="36"/>
      <c r="B192" s="25">
        <f>IF((B191)&lt;$M$41,0,450-VLOOKUP(B191,$M$41:$O$489,3,TRUE))</f>
        <v>337</v>
      </c>
      <c r="C192" s="26"/>
      <c r="D192" s="26"/>
      <c r="E192" s="27"/>
      <c r="F192" s="33"/>
      <c r="I192" s="2">
        <f t="shared" si="9"/>
        <v>6.1499999999999995</v>
      </c>
      <c r="J192" s="2">
        <f t="shared" si="10"/>
        <v>5.766000000000001</v>
      </c>
      <c r="K192">
        <v>153</v>
      </c>
      <c r="L192" s="2">
        <f t="shared" si="6"/>
        <v>5.294999999999983</v>
      </c>
      <c r="M192" s="1">
        <v>0.00089918981481483</v>
      </c>
      <c r="N192">
        <v>297</v>
      </c>
      <c r="O192">
        <v>153</v>
      </c>
    </row>
    <row r="193" spans="9:15" ht="12.75" customHeight="1" thickTop="1">
      <c r="I193" s="2">
        <f t="shared" si="9"/>
        <v>6.199999999999999</v>
      </c>
      <c r="J193" s="2">
        <f t="shared" si="10"/>
        <v>5.788000000000001</v>
      </c>
      <c r="K193">
        <v>154</v>
      </c>
      <c r="L193" s="2">
        <f t="shared" si="6"/>
        <v>5.309999999999983</v>
      </c>
      <c r="M193" s="1">
        <v>0.000901388888888904</v>
      </c>
      <c r="N193">
        <v>296</v>
      </c>
      <c r="O193">
        <v>154</v>
      </c>
    </row>
    <row r="194" spans="9:15" ht="12.75" customHeight="1" thickBot="1">
      <c r="I194" s="2">
        <f t="shared" si="9"/>
        <v>6.249999999999999</v>
      </c>
      <c r="J194" s="2">
        <f t="shared" si="10"/>
        <v>5.810000000000001</v>
      </c>
      <c r="K194">
        <v>155</v>
      </c>
      <c r="L194" s="2">
        <f t="shared" si="6"/>
        <v>5.324999999999982</v>
      </c>
      <c r="M194" s="1">
        <v>0.000903587962962978</v>
      </c>
      <c r="N194">
        <v>295</v>
      </c>
      <c r="O194">
        <v>155</v>
      </c>
    </row>
    <row r="195" spans="1:15" ht="26.25" customHeight="1" thickTop="1">
      <c r="A195" s="37" t="s">
        <v>197</v>
      </c>
      <c r="B195" s="38"/>
      <c r="C195" s="38"/>
      <c r="D195" s="38"/>
      <c r="E195" s="38"/>
      <c r="F195" s="39"/>
      <c r="I195" s="2">
        <f t="shared" si="9"/>
        <v>6.299999999999999</v>
      </c>
      <c r="J195" s="2">
        <f t="shared" si="10"/>
        <v>5.832000000000002</v>
      </c>
      <c r="K195">
        <v>156</v>
      </c>
      <c r="L195" s="2">
        <f t="shared" si="6"/>
        <v>5.339999999999982</v>
      </c>
      <c r="M195" s="1">
        <v>0.000905787037037052</v>
      </c>
      <c r="N195">
        <v>294</v>
      </c>
      <c r="O195">
        <v>156</v>
      </c>
    </row>
    <row r="196" spans="1:15" ht="13.5" customHeight="1">
      <c r="A196" s="4" t="s">
        <v>5</v>
      </c>
      <c r="B196" s="5" t="s">
        <v>3</v>
      </c>
      <c r="C196" s="5" t="s">
        <v>96</v>
      </c>
      <c r="D196" s="5" t="s">
        <v>134</v>
      </c>
      <c r="E196" s="5" t="s">
        <v>4</v>
      </c>
      <c r="F196" s="40"/>
      <c r="I196" s="2">
        <f t="shared" si="9"/>
        <v>6.349999999999999</v>
      </c>
      <c r="J196" s="2">
        <f t="shared" si="10"/>
        <v>5.854000000000002</v>
      </c>
      <c r="K196">
        <v>157</v>
      </c>
      <c r="L196" s="2">
        <f t="shared" si="6"/>
        <v>5.354999999999982</v>
      </c>
      <c r="M196" s="1">
        <v>0.000907986111111126</v>
      </c>
      <c r="N196">
        <v>293</v>
      </c>
      <c r="O196">
        <v>157</v>
      </c>
    </row>
    <row r="197" spans="1:15" ht="12.75">
      <c r="A197" s="28" t="s">
        <v>198</v>
      </c>
      <c r="B197" s="16">
        <v>5.5</v>
      </c>
      <c r="C197" s="16">
        <v>8.26</v>
      </c>
      <c r="D197" s="16">
        <v>14.8</v>
      </c>
      <c r="E197" s="29">
        <f>SUM(B198:D198)</f>
        <v>851</v>
      </c>
      <c r="F197" s="31">
        <f>SUM(E197:E203)+B206</f>
        <v>3742</v>
      </c>
      <c r="I197" s="2">
        <f t="shared" si="9"/>
        <v>6.399999999999999</v>
      </c>
      <c r="J197" s="2">
        <f t="shared" si="10"/>
        <v>5.876000000000002</v>
      </c>
      <c r="K197">
        <v>158</v>
      </c>
      <c r="L197" s="2">
        <f t="shared" si="6"/>
        <v>5.3699999999999815</v>
      </c>
      <c r="M197" s="1">
        <v>0.0009101851851852</v>
      </c>
      <c r="N197">
        <v>292</v>
      </c>
      <c r="O197">
        <v>158</v>
      </c>
    </row>
    <row r="198" spans="1:15" ht="12.75">
      <c r="A198" s="28"/>
      <c r="B198" s="6">
        <f>IF((B197)&lt;3.27,0,450-VLOOKUP(B197,$L$41:$O$489,4,TRUE))</f>
        <v>284</v>
      </c>
      <c r="C198" s="6">
        <f>VLOOKUP(C197,$J$40:$K$489,2,TRUE)</f>
        <v>263</v>
      </c>
      <c r="D198" s="6">
        <f>VLOOKUP(D197,$I$40:$K$489,3,TRUE)</f>
        <v>304</v>
      </c>
      <c r="E198" s="30"/>
      <c r="F198" s="32"/>
      <c r="I198" s="2">
        <f t="shared" si="9"/>
        <v>6.449999999999998</v>
      </c>
      <c r="J198" s="2">
        <f t="shared" si="10"/>
        <v>5.898000000000002</v>
      </c>
      <c r="K198">
        <v>159</v>
      </c>
      <c r="L198" s="2">
        <f t="shared" si="6"/>
        <v>5.384999999999981</v>
      </c>
      <c r="M198" s="1">
        <v>0.000912384259259275</v>
      </c>
      <c r="N198">
        <v>291</v>
      </c>
      <c r="O198">
        <v>159</v>
      </c>
    </row>
    <row r="199" spans="1:15" ht="12.75">
      <c r="A199" s="28" t="s">
        <v>199</v>
      </c>
      <c r="B199" s="16">
        <v>5.05</v>
      </c>
      <c r="C199" s="16">
        <v>8.63</v>
      </c>
      <c r="D199" s="16">
        <v>11.8</v>
      </c>
      <c r="E199" s="29">
        <f>SUM(B200:D200)</f>
        <v>853</v>
      </c>
      <c r="F199" s="32"/>
      <c r="I199" s="2">
        <f t="shared" si="9"/>
        <v>6.499999999999998</v>
      </c>
      <c r="J199" s="2">
        <f t="shared" si="10"/>
        <v>5.920000000000003</v>
      </c>
      <c r="K199">
        <v>160</v>
      </c>
      <c r="L199" s="2">
        <f t="shared" si="6"/>
        <v>5.399999999999981</v>
      </c>
      <c r="M199" s="1">
        <v>0.000914583333333349</v>
      </c>
      <c r="N199">
        <v>290</v>
      </c>
      <c r="O199">
        <v>160</v>
      </c>
    </row>
    <row r="200" spans="1:15" ht="12.75" customHeight="1">
      <c r="A200" s="28"/>
      <c r="B200" s="6">
        <f>IF((B199)&lt;3.27,0,450-VLOOKUP(B199,$L$41:$O$489,4,TRUE))</f>
        <v>314</v>
      </c>
      <c r="C200" s="6">
        <f>VLOOKUP(C199,$J$40:$K$489,2,TRUE)</f>
        <v>278</v>
      </c>
      <c r="D200" s="6">
        <f>VLOOKUP(D199,$I$40:$K$489,3,TRUE)</f>
        <v>261</v>
      </c>
      <c r="E200" s="30"/>
      <c r="F200" s="32"/>
      <c r="I200" s="2">
        <f t="shared" si="9"/>
        <v>6.549999999999998</v>
      </c>
      <c r="J200" s="2">
        <f t="shared" si="10"/>
        <v>5.942000000000003</v>
      </c>
      <c r="K200">
        <v>161</v>
      </c>
      <c r="L200" s="2">
        <f t="shared" si="6"/>
        <v>5.4149999999999805</v>
      </c>
      <c r="M200" s="1">
        <v>0.000916782407407423</v>
      </c>
      <c r="N200">
        <v>289</v>
      </c>
      <c r="O200">
        <v>161</v>
      </c>
    </row>
    <row r="201" spans="1:15" ht="12.75" customHeight="1">
      <c r="A201" s="28" t="s">
        <v>200</v>
      </c>
      <c r="B201" s="16">
        <v>5.1</v>
      </c>
      <c r="C201" s="16">
        <v>7.98</v>
      </c>
      <c r="D201" s="16">
        <v>12.1</v>
      </c>
      <c r="E201" s="29">
        <f>SUM(B202:D202)</f>
        <v>828</v>
      </c>
      <c r="F201" s="32"/>
      <c r="I201" s="2">
        <f t="shared" si="9"/>
        <v>6.599999999999998</v>
      </c>
      <c r="J201" s="2">
        <f t="shared" si="10"/>
        <v>5.964000000000003</v>
      </c>
      <c r="K201">
        <v>162</v>
      </c>
      <c r="L201" s="2">
        <f t="shared" si="6"/>
        <v>5.42999999999998</v>
      </c>
      <c r="M201" s="1">
        <v>0.000918981481481497</v>
      </c>
      <c r="N201">
        <v>288</v>
      </c>
      <c r="O201">
        <v>162</v>
      </c>
    </row>
    <row r="202" spans="1:15" ht="12.75" customHeight="1">
      <c r="A202" s="28"/>
      <c r="B202" s="6">
        <f>IF((B201)&lt;3.27,0,450-VLOOKUP(B201,$L$41:$O$489,4,TRUE))</f>
        <v>310</v>
      </c>
      <c r="C202" s="6">
        <f>VLOOKUP(C201,$J$40:$K$489,2,TRUE)</f>
        <v>253</v>
      </c>
      <c r="D202" s="6">
        <f>VLOOKUP(D201,$I$40:$K$489,3,TRUE)</f>
        <v>265</v>
      </c>
      <c r="E202" s="30"/>
      <c r="F202" s="32"/>
      <c r="I202" s="2">
        <f t="shared" si="9"/>
        <v>6.649999999999998</v>
      </c>
      <c r="J202" s="2">
        <f t="shared" si="10"/>
        <v>5.986000000000003</v>
      </c>
      <c r="K202">
        <v>163</v>
      </c>
      <c r="L202" s="2">
        <f t="shared" si="6"/>
        <v>5.44499999999998</v>
      </c>
      <c r="M202" s="1">
        <v>0.000921180555555571</v>
      </c>
      <c r="N202">
        <v>287</v>
      </c>
      <c r="O202">
        <v>163</v>
      </c>
    </row>
    <row r="203" spans="1:15" ht="12.75" customHeight="1">
      <c r="A203" s="34" t="s">
        <v>201</v>
      </c>
      <c r="B203" s="16">
        <v>4.94</v>
      </c>
      <c r="C203" s="16">
        <v>8.32</v>
      </c>
      <c r="D203" s="16">
        <v>11.08</v>
      </c>
      <c r="E203" s="29">
        <f>SUM(B204:D204)</f>
        <v>838</v>
      </c>
      <c r="F203" s="32"/>
      <c r="I203" s="2">
        <f t="shared" si="9"/>
        <v>6.6999999999999975</v>
      </c>
      <c r="J203" s="2">
        <f t="shared" si="10"/>
        <v>6.008000000000004</v>
      </c>
      <c r="K203">
        <v>164</v>
      </c>
      <c r="L203" s="2">
        <f t="shared" si="6"/>
        <v>5.4599999999999795</v>
      </c>
      <c r="M203" s="1">
        <v>0.000923379629629645</v>
      </c>
      <c r="N203">
        <v>286</v>
      </c>
      <c r="O203">
        <v>164</v>
      </c>
    </row>
    <row r="204" spans="1:15" ht="12.75" customHeight="1">
      <c r="A204" s="34"/>
      <c r="B204" s="6">
        <f>IF((B203)&lt;3.27,0,450-VLOOKUP(B203,$L$41:$O$489,4,TRUE))</f>
        <v>321</v>
      </c>
      <c r="C204" s="6">
        <f>VLOOKUP(C203,$J$40:$K$489,2,TRUE)</f>
        <v>266</v>
      </c>
      <c r="D204" s="6">
        <f>VLOOKUP(D203,$I$40:$K$489,3,TRUE)</f>
        <v>251</v>
      </c>
      <c r="E204" s="30"/>
      <c r="F204" s="32"/>
      <c r="I204" s="2">
        <f t="shared" si="9"/>
        <v>6.749999999999997</v>
      </c>
      <c r="J204" s="2">
        <f t="shared" si="10"/>
        <v>6.030000000000004</v>
      </c>
      <c r="K204">
        <v>165</v>
      </c>
      <c r="L204" s="2">
        <f t="shared" si="6"/>
        <v>5.474999999999979</v>
      </c>
      <c r="M204" s="1">
        <v>0.00092557870370372</v>
      </c>
      <c r="N204">
        <v>285</v>
      </c>
      <c r="O204">
        <v>165</v>
      </c>
    </row>
    <row r="205" spans="1:15" ht="12.75" customHeight="1">
      <c r="A205" s="35" t="s">
        <v>133</v>
      </c>
      <c r="B205" s="22">
        <v>0.0007351851851851852</v>
      </c>
      <c r="C205" s="23"/>
      <c r="D205" s="23"/>
      <c r="E205" s="24"/>
      <c r="F205" s="32"/>
      <c r="I205" s="2">
        <f t="shared" si="9"/>
        <v>6.799999999999997</v>
      </c>
      <c r="J205" s="2">
        <f t="shared" si="10"/>
        <v>6.052000000000004</v>
      </c>
      <c r="K205">
        <v>166</v>
      </c>
      <c r="L205" s="2">
        <f aca="true" t="shared" si="11" ref="L205:L238">L204-($L$139-$L$239)/100</f>
        <v>5.489999999999979</v>
      </c>
      <c r="M205" s="1">
        <v>0.000927777777777794</v>
      </c>
      <c r="N205">
        <v>284</v>
      </c>
      <c r="O205">
        <v>166</v>
      </c>
    </row>
    <row r="206" spans="1:15" ht="12.75" customHeight="1" thickBot="1">
      <c r="A206" s="36"/>
      <c r="B206" s="25">
        <f>IF((B205)&lt;$M$41,0,450-VLOOKUP(B205,$M$41:$O$489,3,TRUE))</f>
        <v>372</v>
      </c>
      <c r="C206" s="26"/>
      <c r="D206" s="26"/>
      <c r="E206" s="27"/>
      <c r="F206" s="33"/>
      <c r="I206" s="2">
        <f t="shared" si="9"/>
        <v>6.849999999999997</v>
      </c>
      <c r="J206" s="2">
        <f t="shared" si="10"/>
        <v>6.074000000000004</v>
      </c>
      <c r="K206">
        <v>167</v>
      </c>
      <c r="L206" s="2">
        <f t="shared" si="11"/>
        <v>5.504999999999979</v>
      </c>
      <c r="M206" s="1">
        <v>0.000929976851851868</v>
      </c>
      <c r="N206">
        <v>283</v>
      </c>
      <c r="O206">
        <v>167</v>
      </c>
    </row>
    <row r="207" spans="9:15" ht="12.75" customHeight="1" thickTop="1">
      <c r="I207" s="2">
        <f t="shared" si="9"/>
        <v>6.899999999999997</v>
      </c>
      <c r="J207" s="2">
        <f t="shared" si="10"/>
        <v>6.0960000000000045</v>
      </c>
      <c r="K207">
        <v>168</v>
      </c>
      <c r="L207" s="2">
        <f t="shared" si="11"/>
        <v>5.519999999999978</v>
      </c>
      <c r="M207" s="1">
        <v>0.000932175925925942</v>
      </c>
      <c r="N207">
        <v>282</v>
      </c>
      <c r="O207">
        <v>168</v>
      </c>
    </row>
    <row r="208" spans="9:15" ht="12.75" customHeight="1" thickBot="1">
      <c r="I208" s="2">
        <f t="shared" si="9"/>
        <v>6.949999999999997</v>
      </c>
      <c r="J208" s="2">
        <f t="shared" si="10"/>
        <v>6.118000000000005</v>
      </c>
      <c r="K208">
        <v>169</v>
      </c>
      <c r="L208" s="2">
        <f t="shared" si="11"/>
        <v>5.534999999999978</v>
      </c>
      <c r="M208" s="1">
        <v>0.000934375000000015</v>
      </c>
      <c r="N208">
        <v>281</v>
      </c>
      <c r="O208">
        <v>169</v>
      </c>
    </row>
    <row r="209" spans="1:15" ht="26.25" customHeight="1" thickTop="1">
      <c r="A209" s="37" t="s">
        <v>202</v>
      </c>
      <c r="B209" s="38"/>
      <c r="C209" s="38"/>
      <c r="D209" s="38"/>
      <c r="E209" s="38"/>
      <c r="F209" s="39"/>
      <c r="I209" s="2">
        <f t="shared" si="9"/>
        <v>6.9999999999999964</v>
      </c>
      <c r="J209" s="2">
        <f t="shared" si="10"/>
        <v>6.140000000000005</v>
      </c>
      <c r="K209">
        <v>170</v>
      </c>
      <c r="L209" s="2">
        <f t="shared" si="11"/>
        <v>5.549999999999978</v>
      </c>
      <c r="M209" s="1">
        <v>0.00093657407407409</v>
      </c>
      <c r="N209">
        <v>280</v>
      </c>
      <c r="O209">
        <v>170</v>
      </c>
    </row>
    <row r="210" spans="1:15" ht="12.75" customHeight="1">
      <c r="A210" s="4" t="s">
        <v>5</v>
      </c>
      <c r="B210" s="5" t="s">
        <v>3</v>
      </c>
      <c r="C210" s="5" t="s">
        <v>96</v>
      </c>
      <c r="D210" s="5" t="s">
        <v>134</v>
      </c>
      <c r="E210" s="5" t="s">
        <v>4</v>
      </c>
      <c r="F210" s="40"/>
      <c r="I210" s="2">
        <f t="shared" si="9"/>
        <v>7.049999999999996</v>
      </c>
      <c r="J210" s="2">
        <f t="shared" si="10"/>
        <v>6.162000000000005</v>
      </c>
      <c r="K210">
        <v>171</v>
      </c>
      <c r="L210" s="2">
        <f t="shared" si="11"/>
        <v>5.564999999999977</v>
      </c>
      <c r="M210" s="1">
        <v>0.000938773148148165</v>
      </c>
      <c r="N210">
        <v>279</v>
      </c>
      <c r="O210">
        <v>171</v>
      </c>
    </row>
    <row r="211" spans="1:15" ht="12.75" customHeight="1">
      <c r="A211" s="28" t="s">
        <v>204</v>
      </c>
      <c r="B211" s="16">
        <v>5.03</v>
      </c>
      <c r="C211" s="16">
        <v>8.8</v>
      </c>
      <c r="D211" s="16">
        <v>9.14</v>
      </c>
      <c r="E211" s="29">
        <f>SUM(B212:D212)</f>
        <v>811</v>
      </c>
      <c r="F211" s="31">
        <f>SUM(E211:E217)+B220</f>
        <v>3361</v>
      </c>
      <c r="I211" s="2">
        <f t="shared" si="9"/>
        <v>7.099999999999996</v>
      </c>
      <c r="J211" s="2">
        <f t="shared" si="10"/>
        <v>6.1840000000000055</v>
      </c>
      <c r="K211">
        <v>172</v>
      </c>
      <c r="L211" s="2">
        <f t="shared" si="11"/>
        <v>5.579999999999977</v>
      </c>
      <c r="M211" s="1">
        <v>0.000940972222222239</v>
      </c>
      <c r="N211">
        <v>278</v>
      </c>
      <c r="O211">
        <v>172</v>
      </c>
    </row>
    <row r="212" spans="1:15" ht="13.5" customHeight="1">
      <c r="A212" s="28"/>
      <c r="B212" s="6">
        <f>IF((B211)&lt;3.27,0,450-VLOOKUP(B211,$L$41:$O$489,4,TRUE))</f>
        <v>315</v>
      </c>
      <c r="C212" s="6">
        <f>VLOOKUP(C211,$J$40:$K$489,2,TRUE)</f>
        <v>284</v>
      </c>
      <c r="D212" s="6">
        <f>VLOOKUP(D211,$I$40:$K$489,3,TRUE)</f>
        <v>212</v>
      </c>
      <c r="E212" s="30"/>
      <c r="F212" s="32"/>
      <c r="I212" s="2">
        <f t="shared" si="9"/>
        <v>7.149999999999996</v>
      </c>
      <c r="J212" s="2">
        <f t="shared" si="10"/>
        <v>6.206000000000006</v>
      </c>
      <c r="K212">
        <v>173</v>
      </c>
      <c r="L212" s="2">
        <f t="shared" si="11"/>
        <v>5.594999999999977</v>
      </c>
      <c r="M212" s="1">
        <v>0.000943171296296313</v>
      </c>
      <c r="N212">
        <v>277</v>
      </c>
      <c r="O212">
        <v>173</v>
      </c>
    </row>
    <row r="213" spans="1:15" ht="12.75">
      <c r="A213" s="28" t="s">
        <v>203</v>
      </c>
      <c r="B213" s="16">
        <v>5.38</v>
      </c>
      <c r="C213" s="16">
        <v>7.6</v>
      </c>
      <c r="D213" s="16">
        <v>10.77</v>
      </c>
      <c r="E213" s="29">
        <f>SUM(B214:D214)</f>
        <v>773</v>
      </c>
      <c r="F213" s="32"/>
      <c r="I213" s="2">
        <f t="shared" si="9"/>
        <v>7.199999999999996</v>
      </c>
      <c r="J213" s="2">
        <f t="shared" si="10"/>
        <v>6.228000000000006</v>
      </c>
      <c r="K213">
        <v>174</v>
      </c>
      <c r="L213" s="2">
        <f t="shared" si="11"/>
        <v>5.609999999999976</v>
      </c>
      <c r="M213" s="1">
        <v>0.000945370370370387</v>
      </c>
      <c r="N213">
        <v>276</v>
      </c>
      <c r="O213">
        <v>174</v>
      </c>
    </row>
    <row r="214" spans="1:15" ht="12.75">
      <c r="A214" s="28"/>
      <c r="B214" s="6">
        <f>IF((B213)&lt;3.27,0,450-VLOOKUP(B213,$L$41:$O$489,4,TRUE))</f>
        <v>292</v>
      </c>
      <c r="C214" s="6">
        <f>VLOOKUP(C213,$J$40:$K$489,2,TRUE)</f>
        <v>236</v>
      </c>
      <c r="D214" s="6">
        <f>VLOOKUP(D213,$I$40:$K$489,3,TRUE)</f>
        <v>245</v>
      </c>
      <c r="E214" s="30"/>
      <c r="F214" s="32"/>
      <c r="I214" s="2">
        <f t="shared" si="9"/>
        <v>7.249999999999996</v>
      </c>
      <c r="J214" s="2">
        <f t="shared" si="10"/>
        <v>6.250000000000006</v>
      </c>
      <c r="K214">
        <v>175</v>
      </c>
      <c r="L214" s="2">
        <f t="shared" si="11"/>
        <v>5.624999999999976</v>
      </c>
      <c r="M214" s="1">
        <v>0.000947569444444461</v>
      </c>
      <c r="N214">
        <v>275</v>
      </c>
      <c r="O214">
        <v>175</v>
      </c>
    </row>
    <row r="215" spans="1:15" ht="12.75">
      <c r="A215" s="28" t="s">
        <v>205</v>
      </c>
      <c r="B215" s="16">
        <v>5.09</v>
      </c>
      <c r="C215" s="16">
        <v>7.48</v>
      </c>
      <c r="D215" s="16">
        <v>9.72</v>
      </c>
      <c r="E215" s="29">
        <f>SUM(B216:D216)</f>
        <v>765</v>
      </c>
      <c r="F215" s="32"/>
      <c r="I215" s="2">
        <f t="shared" si="9"/>
        <v>7.299999999999995</v>
      </c>
      <c r="J215" s="2">
        <f t="shared" si="10"/>
        <v>6.2720000000000065</v>
      </c>
      <c r="K215">
        <v>176</v>
      </c>
      <c r="L215" s="2">
        <f t="shared" si="11"/>
        <v>5.639999999999976</v>
      </c>
      <c r="M215" s="1">
        <v>0.000949768518518535</v>
      </c>
      <c r="N215">
        <v>274</v>
      </c>
      <c r="O215">
        <v>176</v>
      </c>
    </row>
    <row r="216" spans="1:15" ht="12.75" customHeight="1">
      <c r="A216" s="28"/>
      <c r="B216" s="6">
        <f>IF((B215)&lt;3.27,0,450-VLOOKUP(B215,$L$41:$O$489,4,TRUE))</f>
        <v>311</v>
      </c>
      <c r="C216" s="6">
        <f>VLOOKUP(C215,$J$40:$K$489,2,TRUE)</f>
        <v>230</v>
      </c>
      <c r="D216" s="6">
        <f>VLOOKUP(D215,$I$40:$K$489,3,TRUE)</f>
        <v>224</v>
      </c>
      <c r="E216" s="30"/>
      <c r="F216" s="32"/>
      <c r="I216" s="2">
        <f t="shared" si="9"/>
        <v>7.349999999999995</v>
      </c>
      <c r="J216" s="2">
        <f t="shared" si="10"/>
        <v>6.294000000000007</v>
      </c>
      <c r="K216">
        <v>177</v>
      </c>
      <c r="L216" s="2">
        <f t="shared" si="11"/>
        <v>5.654999999999975</v>
      </c>
      <c r="M216" s="1">
        <v>0.000951967592592609</v>
      </c>
      <c r="N216">
        <v>273</v>
      </c>
      <c r="O216">
        <v>177</v>
      </c>
    </row>
    <row r="217" spans="1:15" ht="12.75" customHeight="1">
      <c r="A217" s="34" t="s">
        <v>206</v>
      </c>
      <c r="B217" s="16">
        <v>6.07</v>
      </c>
      <c r="C217" s="16">
        <v>7</v>
      </c>
      <c r="D217" s="16">
        <v>9.06</v>
      </c>
      <c r="E217" s="29">
        <f>SUM(B218:D218)</f>
        <v>667</v>
      </c>
      <c r="F217" s="32"/>
      <c r="I217" s="2">
        <f t="shared" si="9"/>
        <v>7.399999999999995</v>
      </c>
      <c r="J217" s="2">
        <f t="shared" si="10"/>
        <v>6.316000000000007</v>
      </c>
      <c r="K217">
        <v>178</v>
      </c>
      <c r="L217" s="2">
        <f t="shared" si="11"/>
        <v>5.669999999999975</v>
      </c>
      <c r="M217" s="1">
        <v>0.000954166666666684</v>
      </c>
      <c r="N217">
        <v>272</v>
      </c>
      <c r="O217">
        <v>178</v>
      </c>
    </row>
    <row r="218" spans="1:15" ht="12.75" customHeight="1">
      <c r="A218" s="34"/>
      <c r="B218" s="6">
        <f>IF((B217)&lt;3.27,0,450-VLOOKUP(B217,$L$41:$O$489,4,TRUE))</f>
        <v>247</v>
      </c>
      <c r="C218" s="6">
        <f>VLOOKUP(C217,$J$40:$K$489,2,TRUE)</f>
        <v>209</v>
      </c>
      <c r="D218" s="6">
        <f>VLOOKUP(D217,$I$40:$K$489,3,TRUE)</f>
        <v>211</v>
      </c>
      <c r="E218" s="30"/>
      <c r="F218" s="32"/>
      <c r="I218" s="2">
        <f t="shared" si="9"/>
        <v>7.449999999999995</v>
      </c>
      <c r="J218" s="2">
        <f t="shared" si="10"/>
        <v>6.338000000000007</v>
      </c>
      <c r="K218">
        <v>179</v>
      </c>
      <c r="L218" s="2">
        <f t="shared" si="11"/>
        <v>5.684999999999975</v>
      </c>
      <c r="M218" s="1">
        <v>0.000956365740740758</v>
      </c>
      <c r="N218">
        <v>271</v>
      </c>
      <c r="O218">
        <v>179</v>
      </c>
    </row>
    <row r="219" spans="1:15" ht="12.75" customHeight="1">
      <c r="A219" s="35" t="s">
        <v>133</v>
      </c>
      <c r="B219" s="22">
        <v>0.000795138888888889</v>
      </c>
      <c r="C219" s="23"/>
      <c r="D219" s="23"/>
      <c r="E219" s="24"/>
      <c r="F219" s="32"/>
      <c r="I219" s="2">
        <f t="shared" si="9"/>
        <v>7.499999999999995</v>
      </c>
      <c r="J219" s="2">
        <f t="shared" si="10"/>
        <v>6.360000000000007</v>
      </c>
      <c r="K219">
        <v>180</v>
      </c>
      <c r="L219" s="2">
        <f t="shared" si="11"/>
        <v>5.699999999999974</v>
      </c>
      <c r="M219" s="1">
        <v>0.000958564814814832</v>
      </c>
      <c r="N219">
        <v>270</v>
      </c>
      <c r="O219">
        <v>180</v>
      </c>
    </row>
    <row r="220" spans="1:15" ht="12.75" customHeight="1" thickBot="1">
      <c r="A220" s="36"/>
      <c r="B220" s="25">
        <f>IF((B219)&lt;$M$41,0,450-VLOOKUP(B219,$M$41:$O$489,3,TRUE))</f>
        <v>345</v>
      </c>
      <c r="C220" s="26"/>
      <c r="D220" s="26"/>
      <c r="E220" s="27"/>
      <c r="F220" s="33"/>
      <c r="I220" s="2">
        <f t="shared" si="9"/>
        <v>7.5499999999999945</v>
      </c>
      <c r="J220" s="2">
        <f t="shared" si="10"/>
        <v>6.382000000000008</v>
      </c>
      <c r="K220">
        <v>181</v>
      </c>
      <c r="L220" s="2">
        <f t="shared" si="11"/>
        <v>5.714999999999974</v>
      </c>
      <c r="M220" s="1">
        <v>0.000960763888888906</v>
      </c>
      <c r="N220">
        <v>269</v>
      </c>
      <c r="O220">
        <v>181</v>
      </c>
    </row>
    <row r="221" spans="9:15" ht="12.75" customHeight="1" thickTop="1">
      <c r="I221" s="2">
        <f t="shared" si="9"/>
        <v>7.599999999999994</v>
      </c>
      <c r="J221" s="2">
        <f t="shared" si="10"/>
        <v>6.404000000000008</v>
      </c>
      <c r="K221">
        <v>182</v>
      </c>
      <c r="L221" s="2">
        <f t="shared" si="11"/>
        <v>5.729999999999974</v>
      </c>
      <c r="M221" s="1">
        <v>0.00096296296296298</v>
      </c>
      <c r="N221">
        <v>268</v>
      </c>
      <c r="O221">
        <v>182</v>
      </c>
    </row>
    <row r="222" spans="9:15" ht="12.75" customHeight="1" thickBot="1">
      <c r="I222" s="2">
        <f t="shared" si="9"/>
        <v>7.649999999999994</v>
      </c>
      <c r="J222" s="2">
        <f t="shared" si="10"/>
        <v>6.426000000000008</v>
      </c>
      <c r="K222">
        <v>183</v>
      </c>
      <c r="L222" s="2">
        <f t="shared" si="11"/>
        <v>5.7449999999999735</v>
      </c>
      <c r="M222" s="1">
        <v>0.000965162037037055</v>
      </c>
      <c r="N222">
        <v>267</v>
      </c>
      <c r="O222">
        <v>183</v>
      </c>
    </row>
    <row r="223" spans="1:15" ht="26.25" customHeight="1" thickTop="1">
      <c r="A223" s="37" t="s">
        <v>207</v>
      </c>
      <c r="B223" s="38"/>
      <c r="C223" s="38"/>
      <c r="D223" s="38"/>
      <c r="E223" s="38"/>
      <c r="F223" s="39"/>
      <c r="I223" s="2">
        <f t="shared" si="9"/>
        <v>7.699999999999994</v>
      </c>
      <c r="J223" s="2">
        <f t="shared" si="10"/>
        <v>6.448000000000008</v>
      </c>
      <c r="K223">
        <v>184</v>
      </c>
      <c r="L223" s="2">
        <f t="shared" si="11"/>
        <v>5.759999999999973</v>
      </c>
      <c r="M223" s="1">
        <v>0.000967361111111129</v>
      </c>
      <c r="N223">
        <v>266</v>
      </c>
      <c r="O223">
        <v>184</v>
      </c>
    </row>
    <row r="224" spans="1:15" ht="12.75" customHeight="1">
      <c r="A224" s="4" t="s">
        <v>5</v>
      </c>
      <c r="B224" s="5" t="s">
        <v>3</v>
      </c>
      <c r="C224" s="5" t="s">
        <v>96</v>
      </c>
      <c r="D224" s="5" t="s">
        <v>134</v>
      </c>
      <c r="E224" s="5" t="s">
        <v>4</v>
      </c>
      <c r="F224" s="40"/>
      <c r="I224" s="2">
        <f t="shared" si="9"/>
        <v>7.749999999999994</v>
      </c>
      <c r="J224" s="2">
        <f t="shared" si="10"/>
        <v>6.470000000000009</v>
      </c>
      <c r="K224">
        <v>185</v>
      </c>
      <c r="L224" s="2">
        <f t="shared" si="11"/>
        <v>5.774999999999973</v>
      </c>
      <c r="M224" s="1">
        <v>0.000969560185185203</v>
      </c>
      <c r="N224">
        <v>265</v>
      </c>
      <c r="O224">
        <v>185</v>
      </c>
    </row>
    <row r="225" spans="1:15" ht="12.75" customHeight="1">
      <c r="A225" s="28" t="s">
        <v>208</v>
      </c>
      <c r="B225" s="16">
        <v>5.39</v>
      </c>
      <c r="C225" s="16">
        <v>7.66</v>
      </c>
      <c r="D225" s="16">
        <v>10.9</v>
      </c>
      <c r="E225" s="29">
        <f>SUM(B226:D226)</f>
        <v>777</v>
      </c>
      <c r="F225" s="31">
        <f>SUM(E225:E231)+B234</f>
        <v>3606</v>
      </c>
      <c r="I225" s="2">
        <f t="shared" si="9"/>
        <v>7.799999999999994</v>
      </c>
      <c r="J225" s="2">
        <f t="shared" si="10"/>
        <v>6.492000000000009</v>
      </c>
      <c r="K225">
        <v>186</v>
      </c>
      <c r="L225" s="2">
        <f t="shared" si="11"/>
        <v>5.7899999999999725</v>
      </c>
      <c r="M225" s="1">
        <v>0.000971759259259277</v>
      </c>
      <c r="N225">
        <v>264</v>
      </c>
      <c r="O225">
        <v>186</v>
      </c>
    </row>
    <row r="226" spans="1:15" ht="12.75" customHeight="1">
      <c r="A226" s="28"/>
      <c r="B226" s="6">
        <f>IF((B225)&lt;3.27,0,450-VLOOKUP(B225,$L$41:$O$489,4,TRUE))</f>
        <v>291</v>
      </c>
      <c r="C226" s="6">
        <f>VLOOKUP(C225,$J$40:$K$489,2,TRUE)</f>
        <v>239</v>
      </c>
      <c r="D226" s="6">
        <f>VLOOKUP(D225,$I$40:$K$489,3,TRUE)</f>
        <v>247</v>
      </c>
      <c r="E226" s="30"/>
      <c r="F226" s="32"/>
      <c r="I226" s="2">
        <f t="shared" si="9"/>
        <v>7.849999999999993</v>
      </c>
      <c r="J226" s="2">
        <f t="shared" si="10"/>
        <v>6.514000000000009</v>
      </c>
      <c r="K226">
        <v>187</v>
      </c>
      <c r="L226" s="2">
        <f t="shared" si="11"/>
        <v>5.804999999999972</v>
      </c>
      <c r="M226" s="1">
        <v>0.000973958333333351</v>
      </c>
      <c r="N226">
        <v>263</v>
      </c>
      <c r="O226">
        <v>187</v>
      </c>
    </row>
    <row r="227" spans="1:15" ht="12.75" customHeight="1">
      <c r="A227" s="28" t="s">
        <v>209</v>
      </c>
      <c r="B227" s="16">
        <v>5.43</v>
      </c>
      <c r="C227" s="16">
        <v>7.66</v>
      </c>
      <c r="D227" s="16">
        <v>11.04</v>
      </c>
      <c r="E227" s="29">
        <f>SUM(B228:D228)</f>
        <v>777</v>
      </c>
      <c r="F227" s="32"/>
      <c r="I227" s="2">
        <f t="shared" si="9"/>
        <v>7.899999999999993</v>
      </c>
      <c r="J227" s="2">
        <f t="shared" si="10"/>
        <v>6.536000000000009</v>
      </c>
      <c r="K227">
        <v>188</v>
      </c>
      <c r="L227" s="2">
        <f t="shared" si="11"/>
        <v>5.819999999999972</v>
      </c>
      <c r="M227" s="1">
        <v>0.000976157407407424</v>
      </c>
      <c r="N227">
        <v>262</v>
      </c>
      <c r="O227">
        <v>188</v>
      </c>
    </row>
    <row r="228" spans="1:15" ht="13.5" customHeight="1">
      <c r="A228" s="28"/>
      <c r="B228" s="6">
        <f>IF((B227)&lt;3.27,0,450-VLOOKUP(B227,$L$41:$O$489,4,TRUE))</f>
        <v>288</v>
      </c>
      <c r="C228" s="6">
        <f>VLOOKUP(C227,$J$40:$K$489,2,TRUE)</f>
        <v>239</v>
      </c>
      <c r="D228" s="6">
        <f>VLOOKUP(D227,$I$40:$K$489,3,TRUE)</f>
        <v>250</v>
      </c>
      <c r="E228" s="30"/>
      <c r="F228" s="32"/>
      <c r="I228" s="2">
        <f t="shared" si="9"/>
        <v>7.949999999999993</v>
      </c>
      <c r="J228" s="2">
        <f t="shared" si="10"/>
        <v>6.55800000000001</v>
      </c>
      <c r="K228">
        <v>189</v>
      </c>
      <c r="L228" s="2">
        <f t="shared" si="11"/>
        <v>5.8349999999999715</v>
      </c>
      <c r="M228" s="1">
        <v>0.0009783564814815</v>
      </c>
      <c r="N228">
        <v>261</v>
      </c>
      <c r="O228">
        <v>189</v>
      </c>
    </row>
    <row r="229" spans="1:15" ht="12.75">
      <c r="A229" s="28" t="s">
        <v>210</v>
      </c>
      <c r="B229" s="16">
        <v>5.07</v>
      </c>
      <c r="C229" s="16">
        <v>8.53</v>
      </c>
      <c r="D229" s="16">
        <v>12.58</v>
      </c>
      <c r="E229" s="29">
        <f>SUM(B230:D230)</f>
        <v>858</v>
      </c>
      <c r="F229" s="32"/>
      <c r="I229" s="2">
        <f t="shared" si="9"/>
        <v>7.999999999999993</v>
      </c>
      <c r="J229" s="2">
        <f t="shared" si="10"/>
        <v>6.58000000000001</v>
      </c>
      <c r="K229">
        <v>190</v>
      </c>
      <c r="L229" s="2">
        <f t="shared" si="11"/>
        <v>5.849999999999971</v>
      </c>
      <c r="M229" s="1">
        <v>0.000980555555555573</v>
      </c>
      <c r="N229">
        <v>260</v>
      </c>
      <c r="O229">
        <v>190</v>
      </c>
    </row>
    <row r="230" spans="1:15" ht="12.75">
      <c r="A230" s="28"/>
      <c r="B230" s="6">
        <f>IF((B229)&lt;3.27,0,450-VLOOKUP(B229,$L$41:$O$489,4,TRUE))</f>
        <v>312</v>
      </c>
      <c r="C230" s="6">
        <f>VLOOKUP(C229,$J$40:$K$489,2,TRUE)</f>
        <v>274</v>
      </c>
      <c r="D230" s="6">
        <f>VLOOKUP(D229,$I$40:$K$489,3,TRUE)</f>
        <v>272</v>
      </c>
      <c r="E230" s="30"/>
      <c r="F230" s="32"/>
      <c r="I230" s="2">
        <f t="shared" si="9"/>
        <v>8.049999999999994</v>
      </c>
      <c r="J230" s="2">
        <f t="shared" si="10"/>
        <v>6.60200000000001</v>
      </c>
      <c r="K230">
        <v>191</v>
      </c>
      <c r="L230" s="2">
        <f t="shared" si="11"/>
        <v>5.864999999999971</v>
      </c>
      <c r="M230" s="1">
        <v>0.000982754629629648</v>
      </c>
      <c r="N230">
        <v>259</v>
      </c>
      <c r="O230">
        <v>191</v>
      </c>
    </row>
    <row r="231" spans="1:15" ht="12.75">
      <c r="A231" s="34" t="s">
        <v>211</v>
      </c>
      <c r="B231" s="16">
        <v>5.64</v>
      </c>
      <c r="C231" s="16">
        <v>8.03</v>
      </c>
      <c r="D231" s="16">
        <v>16.1</v>
      </c>
      <c r="E231" s="29">
        <f>SUM(B232:D232)</f>
        <v>851</v>
      </c>
      <c r="F231" s="32"/>
      <c r="I231" s="2">
        <f t="shared" si="9"/>
        <v>8.099999999999994</v>
      </c>
      <c r="J231" s="2">
        <f t="shared" si="10"/>
        <v>6.62400000000001</v>
      </c>
      <c r="K231">
        <v>192</v>
      </c>
      <c r="L231" s="2">
        <f t="shared" si="11"/>
        <v>5.879999999999971</v>
      </c>
      <c r="M231" s="1">
        <v>0.000984953703703722</v>
      </c>
      <c r="N231">
        <v>258</v>
      </c>
      <c r="O231">
        <v>192</v>
      </c>
    </row>
    <row r="232" spans="1:15" ht="12.75" customHeight="1">
      <c r="A232" s="34"/>
      <c r="B232" s="6">
        <f>IF((B231)&lt;3.27,0,450-VLOOKUP(B231,$L$41:$O$489,4,TRUE))</f>
        <v>274</v>
      </c>
      <c r="C232" s="6">
        <f>VLOOKUP(C231,$J$40:$K$489,2,TRUE)</f>
        <v>255</v>
      </c>
      <c r="D232" s="6">
        <f>VLOOKUP(D231,$I$40:$K$489,3,TRUE)</f>
        <v>322</v>
      </c>
      <c r="E232" s="30"/>
      <c r="F232" s="32"/>
      <c r="I232" s="2">
        <f t="shared" si="9"/>
        <v>8.149999999999995</v>
      </c>
      <c r="J232" s="2">
        <f t="shared" si="10"/>
        <v>6.646000000000011</v>
      </c>
      <c r="K232">
        <v>193</v>
      </c>
      <c r="L232" s="2">
        <f t="shared" si="11"/>
        <v>5.89499999999997</v>
      </c>
      <c r="M232" s="1">
        <v>0.000987152777777796</v>
      </c>
      <c r="N232">
        <v>257</v>
      </c>
      <c r="O232">
        <v>193</v>
      </c>
    </row>
    <row r="233" spans="1:15" ht="12.75" customHeight="1">
      <c r="A233" s="35" t="s">
        <v>133</v>
      </c>
      <c r="B233" s="22">
        <v>0.0007991898148148147</v>
      </c>
      <c r="C233" s="23"/>
      <c r="D233" s="23"/>
      <c r="E233" s="24"/>
      <c r="F233" s="32"/>
      <c r="I233" s="2">
        <f t="shared" si="9"/>
        <v>8.199999999999996</v>
      </c>
      <c r="J233" s="2">
        <f t="shared" si="10"/>
        <v>6.668000000000011</v>
      </c>
      <c r="K233">
        <v>194</v>
      </c>
      <c r="L233" s="2">
        <f t="shared" si="11"/>
        <v>5.90999999999997</v>
      </c>
      <c r="M233" s="1">
        <v>0.00098935185185187</v>
      </c>
      <c r="N233">
        <v>256</v>
      </c>
      <c r="O233">
        <v>194</v>
      </c>
    </row>
    <row r="234" spans="1:15" ht="12.75" customHeight="1" thickBot="1">
      <c r="A234" s="36"/>
      <c r="B234" s="25">
        <f>IF((B233)&lt;$M$41,0,450-VLOOKUP(B233,$M$41:$O$489,3,TRUE))</f>
        <v>343</v>
      </c>
      <c r="C234" s="26"/>
      <c r="D234" s="26"/>
      <c r="E234" s="27"/>
      <c r="F234" s="33"/>
      <c r="I234" s="2">
        <f t="shared" si="9"/>
        <v>8.249999999999996</v>
      </c>
      <c r="J234" s="2">
        <f t="shared" si="10"/>
        <v>6.690000000000011</v>
      </c>
      <c r="K234">
        <v>195</v>
      </c>
      <c r="L234" s="2">
        <f t="shared" si="11"/>
        <v>5.92499999999997</v>
      </c>
      <c r="M234" s="1">
        <v>0.000991550925925945</v>
      </c>
      <c r="N234">
        <v>255</v>
      </c>
      <c r="O234">
        <v>195</v>
      </c>
    </row>
    <row r="235" spans="9:15" ht="12.75" customHeight="1" thickTop="1">
      <c r="I235" s="2">
        <f t="shared" si="9"/>
        <v>8.299999999999997</v>
      </c>
      <c r="J235" s="2">
        <f t="shared" si="10"/>
        <v>6.712000000000011</v>
      </c>
      <c r="K235">
        <v>196</v>
      </c>
      <c r="L235" s="2">
        <f t="shared" si="11"/>
        <v>5.939999999999969</v>
      </c>
      <c r="M235" s="1">
        <v>0.000993750000000018</v>
      </c>
      <c r="N235">
        <v>254</v>
      </c>
      <c r="O235">
        <v>196</v>
      </c>
    </row>
    <row r="236" spans="9:15" ht="12.75" customHeight="1" thickBot="1">
      <c r="I236" s="2">
        <f t="shared" si="9"/>
        <v>8.349999999999998</v>
      </c>
      <c r="J236" s="2">
        <f t="shared" si="10"/>
        <v>6.7340000000000115</v>
      </c>
      <c r="K236">
        <v>197</v>
      </c>
      <c r="L236" s="2">
        <f t="shared" si="11"/>
        <v>5.954999999999969</v>
      </c>
      <c r="M236" s="1">
        <v>0.000995949074074093</v>
      </c>
      <c r="N236">
        <v>253</v>
      </c>
      <c r="O236">
        <v>197</v>
      </c>
    </row>
    <row r="237" spans="1:15" ht="26.25" customHeight="1" thickTop="1">
      <c r="A237" s="37" t="s">
        <v>212</v>
      </c>
      <c r="B237" s="38"/>
      <c r="C237" s="38"/>
      <c r="D237" s="38"/>
      <c r="E237" s="38"/>
      <c r="F237" s="39"/>
      <c r="I237" s="2">
        <f t="shared" si="9"/>
        <v>8.399999999999999</v>
      </c>
      <c r="J237" s="2">
        <f t="shared" si="10"/>
        <v>6.756000000000012</v>
      </c>
      <c r="K237">
        <v>198</v>
      </c>
      <c r="L237" s="2">
        <f t="shared" si="11"/>
        <v>5.969999999999969</v>
      </c>
      <c r="M237" s="1">
        <v>0.000998148148148167</v>
      </c>
      <c r="N237">
        <v>252</v>
      </c>
      <c r="O237">
        <v>198</v>
      </c>
    </row>
    <row r="238" spans="1:15" ht="12.75" customHeight="1">
      <c r="A238" s="4" t="s">
        <v>5</v>
      </c>
      <c r="B238" s="5" t="s">
        <v>3</v>
      </c>
      <c r="C238" s="5" t="s">
        <v>96</v>
      </c>
      <c r="D238" s="5" t="s">
        <v>134</v>
      </c>
      <c r="E238" s="5" t="s">
        <v>4</v>
      </c>
      <c r="F238" s="40"/>
      <c r="I238" s="2">
        <f t="shared" si="9"/>
        <v>8.45</v>
      </c>
      <c r="J238" s="2">
        <f t="shared" si="10"/>
        <v>6.778000000000012</v>
      </c>
      <c r="K238">
        <v>199</v>
      </c>
      <c r="L238" s="2">
        <f t="shared" si="11"/>
        <v>5.984999999999968</v>
      </c>
      <c r="M238" s="1">
        <v>0.00100034722222224</v>
      </c>
      <c r="N238">
        <v>251</v>
      </c>
      <c r="O238">
        <v>199</v>
      </c>
    </row>
    <row r="239" spans="1:15" ht="12.75" customHeight="1">
      <c r="A239" s="28" t="s">
        <v>213</v>
      </c>
      <c r="B239" s="16">
        <v>5.23</v>
      </c>
      <c r="C239" s="16">
        <v>7.31</v>
      </c>
      <c r="D239" s="16">
        <v>9.92</v>
      </c>
      <c r="E239" s="29">
        <f>SUM(B240:D240)</f>
        <v>753</v>
      </c>
      <c r="F239" s="31">
        <f>SUM(E239:E245)+B248</f>
        <v>3476</v>
      </c>
      <c r="I239" s="2">
        <f t="shared" si="9"/>
        <v>8.5</v>
      </c>
      <c r="J239" s="2">
        <f t="shared" si="10"/>
        <v>6.800000000000012</v>
      </c>
      <c r="K239">
        <v>200</v>
      </c>
      <c r="L239" s="19">
        <v>6</v>
      </c>
      <c r="M239" s="1">
        <v>0.00100254629629631</v>
      </c>
      <c r="N239">
        <v>250</v>
      </c>
      <c r="O239">
        <v>200</v>
      </c>
    </row>
    <row r="240" spans="1:15" ht="12.75" customHeight="1">
      <c r="A240" s="28"/>
      <c r="B240" s="6">
        <f>IF((B239)&lt;3.27,0,450-VLOOKUP(B239,$L$41:$O$489,4,TRUE))</f>
        <v>302</v>
      </c>
      <c r="C240" s="6">
        <f>VLOOKUP(C239,$J$40:$K$489,2,TRUE)</f>
        <v>223</v>
      </c>
      <c r="D240" s="6">
        <f>VLOOKUP(D239,$I$40:$K$489,3,TRUE)</f>
        <v>228</v>
      </c>
      <c r="E240" s="30"/>
      <c r="F240" s="32"/>
      <c r="I240" s="2">
        <f t="shared" si="9"/>
        <v>8.55</v>
      </c>
      <c r="J240" s="2">
        <f t="shared" si="10"/>
        <v>6.8220000000000125</v>
      </c>
      <c r="K240">
        <v>201</v>
      </c>
      <c r="L240" s="2">
        <f>L239-($L$239-$L$339)/100</f>
        <v>6.02</v>
      </c>
      <c r="M240" s="1">
        <v>0.00100474537037039</v>
      </c>
      <c r="N240">
        <v>249</v>
      </c>
      <c r="O240">
        <v>201</v>
      </c>
    </row>
    <row r="241" spans="1:15" ht="12.75" customHeight="1">
      <c r="A241" s="28" t="s">
        <v>214</v>
      </c>
      <c r="B241" s="16">
        <v>5.11</v>
      </c>
      <c r="C241" s="16">
        <v>9.08</v>
      </c>
      <c r="D241" s="16">
        <v>11.46</v>
      </c>
      <c r="E241" s="29">
        <f>SUM(B242:D242)</f>
        <v>861</v>
      </c>
      <c r="F241" s="32"/>
      <c r="I241" s="2">
        <f t="shared" si="9"/>
        <v>8.600000000000001</v>
      </c>
      <c r="J241" s="2">
        <f t="shared" si="10"/>
        <v>6.844000000000013</v>
      </c>
      <c r="K241">
        <v>202</v>
      </c>
      <c r="L241" s="2">
        <f aca="true" t="shared" si="12" ref="L241:L304">L240-($L$239-$L$339)/100</f>
        <v>6.039999999999999</v>
      </c>
      <c r="M241" s="1">
        <v>0.00100694444444446</v>
      </c>
      <c r="N241">
        <v>248</v>
      </c>
      <c r="O241">
        <v>202</v>
      </c>
    </row>
    <row r="242" spans="1:15" ht="12.75" customHeight="1">
      <c r="A242" s="28"/>
      <c r="B242" s="6">
        <f>IF((B241)&lt;3.27,0,450-VLOOKUP(B241,$L$41:$O$489,4,TRUE))</f>
        <v>310</v>
      </c>
      <c r="C242" s="6">
        <f>VLOOKUP(C241,$J$40:$K$489,2,TRUE)</f>
        <v>295</v>
      </c>
      <c r="D242" s="6">
        <f>VLOOKUP(D241,$I$40:$K$489,3,TRUE)</f>
        <v>256</v>
      </c>
      <c r="E242" s="30"/>
      <c r="F242" s="32"/>
      <c r="I242" s="2">
        <f t="shared" si="9"/>
        <v>8.650000000000002</v>
      </c>
      <c r="J242" s="2">
        <f t="shared" si="10"/>
        <v>6.866000000000013</v>
      </c>
      <c r="K242">
        <v>203</v>
      </c>
      <c r="L242" s="2">
        <f t="shared" si="12"/>
        <v>6.059999999999999</v>
      </c>
      <c r="M242" s="1">
        <v>0.00100914351851854</v>
      </c>
      <c r="N242">
        <v>247</v>
      </c>
      <c r="O242">
        <v>203</v>
      </c>
    </row>
    <row r="243" spans="1:15" ht="12.75" customHeight="1">
      <c r="A243" s="28" t="s">
        <v>215</v>
      </c>
      <c r="B243" s="16">
        <v>5.3</v>
      </c>
      <c r="C243" s="16">
        <v>8.51</v>
      </c>
      <c r="D243" s="16">
        <v>6.73</v>
      </c>
      <c r="E243" s="29">
        <f>SUM(B244:D244)</f>
        <v>734</v>
      </c>
      <c r="F243" s="32"/>
      <c r="I243" s="2">
        <f t="shared" si="9"/>
        <v>8.700000000000003</v>
      </c>
      <c r="J243" s="2">
        <f t="shared" si="10"/>
        <v>6.888000000000013</v>
      </c>
      <c r="K243">
        <v>204</v>
      </c>
      <c r="L243" s="2">
        <f t="shared" si="12"/>
        <v>6.079999999999998</v>
      </c>
      <c r="M243" s="1">
        <v>0.00101134259259261</v>
      </c>
      <c r="N243">
        <v>246</v>
      </c>
      <c r="O243">
        <v>204</v>
      </c>
    </row>
    <row r="244" spans="1:15" ht="13.5" customHeight="1">
      <c r="A244" s="28"/>
      <c r="B244" s="6">
        <f>IF((B243)&lt;3.27,0,450-VLOOKUP(B243,$L$41:$O$489,4,TRUE))</f>
        <v>297</v>
      </c>
      <c r="C244" s="6">
        <f>VLOOKUP(C243,$J$40:$K$489,2,TRUE)</f>
        <v>273</v>
      </c>
      <c r="D244" s="6">
        <f>VLOOKUP(D243,$I$40:$K$489,3,TRUE)</f>
        <v>164</v>
      </c>
      <c r="E244" s="30"/>
      <c r="F244" s="32"/>
      <c r="I244" s="2">
        <f t="shared" si="9"/>
        <v>8.750000000000004</v>
      </c>
      <c r="J244" s="2">
        <f t="shared" si="10"/>
        <v>6.9100000000000135</v>
      </c>
      <c r="K244">
        <v>205</v>
      </c>
      <c r="L244" s="2">
        <f t="shared" si="12"/>
        <v>6.099999999999998</v>
      </c>
      <c r="M244" s="1">
        <v>0.00101354166666669</v>
      </c>
      <c r="N244">
        <v>245</v>
      </c>
      <c r="O244">
        <v>205</v>
      </c>
    </row>
    <row r="245" spans="1:15" ht="12.75">
      <c r="A245" s="34" t="s">
        <v>216</v>
      </c>
      <c r="B245" s="16">
        <v>5.18</v>
      </c>
      <c r="C245" s="16">
        <v>7.8</v>
      </c>
      <c r="D245" s="16">
        <v>9.14</v>
      </c>
      <c r="E245" s="29">
        <f>SUM(B246:D246)</f>
        <v>762</v>
      </c>
      <c r="F245" s="32"/>
      <c r="I245" s="2">
        <f t="shared" si="9"/>
        <v>8.800000000000004</v>
      </c>
      <c r="J245" s="2">
        <f t="shared" si="10"/>
        <v>6.932000000000014</v>
      </c>
      <c r="K245">
        <v>206</v>
      </c>
      <c r="L245" s="2">
        <f t="shared" si="12"/>
        <v>6.119999999999997</v>
      </c>
      <c r="M245" s="1">
        <v>0.00101574074074076</v>
      </c>
      <c r="N245">
        <v>244</v>
      </c>
      <c r="O245">
        <v>206</v>
      </c>
    </row>
    <row r="246" spans="1:15" ht="12.75">
      <c r="A246" s="34"/>
      <c r="B246" s="6">
        <f>IF((B245)&lt;3.27,0,450-VLOOKUP(B245,$L$41:$O$489,4,TRUE))</f>
        <v>305</v>
      </c>
      <c r="C246" s="6">
        <f>VLOOKUP(C245,$J$40:$K$489,2,TRUE)</f>
        <v>245</v>
      </c>
      <c r="D246" s="6">
        <f>VLOOKUP(D245,$I$40:$K$489,3,TRUE)</f>
        <v>212</v>
      </c>
      <c r="E246" s="30"/>
      <c r="F246" s="32"/>
      <c r="I246" s="2">
        <f t="shared" si="9"/>
        <v>8.850000000000005</v>
      </c>
      <c r="J246" s="2">
        <f t="shared" si="10"/>
        <v>6.954000000000014</v>
      </c>
      <c r="K246">
        <v>207</v>
      </c>
      <c r="L246" s="2">
        <f t="shared" si="12"/>
        <v>6.139999999999997</v>
      </c>
      <c r="M246" s="1">
        <v>0.00101793981481483</v>
      </c>
      <c r="N246">
        <v>243</v>
      </c>
      <c r="O246">
        <v>207</v>
      </c>
    </row>
    <row r="247" spans="1:15" ht="12.75">
      <c r="A247" s="35" t="s">
        <v>133</v>
      </c>
      <c r="B247" s="22">
        <v>0.0007496527777777778</v>
      </c>
      <c r="C247" s="23"/>
      <c r="D247" s="23"/>
      <c r="E247" s="24"/>
      <c r="F247" s="32"/>
      <c r="I247" s="2">
        <f t="shared" si="9"/>
        <v>8.900000000000006</v>
      </c>
      <c r="J247" s="2">
        <f t="shared" si="10"/>
        <v>6.976000000000014</v>
      </c>
      <c r="K247">
        <v>208</v>
      </c>
      <c r="L247" s="2">
        <f t="shared" si="12"/>
        <v>6.159999999999997</v>
      </c>
      <c r="M247" s="1">
        <v>0.00102013888888891</v>
      </c>
      <c r="N247">
        <v>242</v>
      </c>
      <c r="O247">
        <v>208</v>
      </c>
    </row>
    <row r="248" spans="1:15" ht="12.75" customHeight="1" thickBot="1">
      <c r="A248" s="36"/>
      <c r="B248" s="25">
        <f>IF((B247)&lt;$M$41,0,450-VLOOKUP(B247,$M$41:$O$489,3,TRUE))</f>
        <v>366</v>
      </c>
      <c r="C248" s="26"/>
      <c r="D248" s="26"/>
      <c r="E248" s="27"/>
      <c r="F248" s="33"/>
      <c r="I248" s="2">
        <f t="shared" si="9"/>
        <v>8.950000000000006</v>
      </c>
      <c r="J248" s="2">
        <f t="shared" si="10"/>
        <v>6.998000000000014</v>
      </c>
      <c r="K248">
        <v>209</v>
      </c>
      <c r="L248" s="2">
        <f t="shared" si="12"/>
        <v>6.179999999999996</v>
      </c>
      <c r="M248" s="1">
        <v>0.00102233796296298</v>
      </c>
      <c r="N248">
        <v>241</v>
      </c>
      <c r="O248">
        <v>209</v>
      </c>
    </row>
    <row r="249" spans="9:15" ht="12.75" customHeight="1" thickTop="1">
      <c r="I249" s="2">
        <f t="shared" si="9"/>
        <v>9.000000000000007</v>
      </c>
      <c r="J249" s="2">
        <f t="shared" si="10"/>
        <v>7.020000000000015</v>
      </c>
      <c r="K249">
        <v>210</v>
      </c>
      <c r="L249" s="2">
        <f t="shared" si="12"/>
        <v>6.199999999999996</v>
      </c>
      <c r="M249" s="1">
        <v>0.00102453703703706</v>
      </c>
      <c r="N249">
        <v>240</v>
      </c>
      <c r="O249">
        <v>210</v>
      </c>
    </row>
    <row r="250" spans="9:15" ht="12.75" customHeight="1" thickBot="1">
      <c r="I250" s="2">
        <f t="shared" si="9"/>
        <v>9.050000000000008</v>
      </c>
      <c r="J250" s="2">
        <f t="shared" si="10"/>
        <v>7.042000000000015</v>
      </c>
      <c r="K250">
        <v>211</v>
      </c>
      <c r="L250" s="2">
        <f t="shared" si="12"/>
        <v>6.219999999999995</v>
      </c>
      <c r="M250" s="1">
        <v>0.00102673611111113</v>
      </c>
      <c r="N250">
        <v>239</v>
      </c>
      <c r="O250">
        <v>211</v>
      </c>
    </row>
    <row r="251" spans="1:15" ht="26.25" customHeight="1" thickTop="1">
      <c r="A251" s="37"/>
      <c r="B251" s="38"/>
      <c r="C251" s="38"/>
      <c r="D251" s="38"/>
      <c r="E251" s="38"/>
      <c r="F251" s="39"/>
      <c r="I251" s="2">
        <f t="shared" si="9"/>
        <v>9.100000000000009</v>
      </c>
      <c r="J251" s="2">
        <f t="shared" si="10"/>
        <v>7.064000000000015</v>
      </c>
      <c r="K251">
        <v>212</v>
      </c>
      <c r="L251" s="2">
        <f t="shared" si="12"/>
        <v>6.239999999999995</v>
      </c>
      <c r="M251" s="1">
        <v>0.00102893518518521</v>
      </c>
      <c r="N251">
        <v>238</v>
      </c>
      <c r="O251">
        <v>212</v>
      </c>
    </row>
    <row r="252" spans="1:15" ht="12.75" customHeight="1">
      <c r="A252" s="4" t="s">
        <v>5</v>
      </c>
      <c r="B252" s="5" t="s">
        <v>3</v>
      </c>
      <c r="C252" s="5" t="s">
        <v>96</v>
      </c>
      <c r="D252" s="5" t="s">
        <v>134</v>
      </c>
      <c r="E252" s="5" t="s">
        <v>4</v>
      </c>
      <c r="F252" s="40"/>
      <c r="I252" s="2">
        <f t="shared" si="9"/>
        <v>9.15000000000001</v>
      </c>
      <c r="J252" s="2">
        <f t="shared" si="10"/>
        <v>7.086000000000015</v>
      </c>
      <c r="K252">
        <v>213</v>
      </c>
      <c r="L252" s="2">
        <f t="shared" si="12"/>
        <v>6.2599999999999945</v>
      </c>
      <c r="M252" s="1">
        <v>0.00103113425925928</v>
      </c>
      <c r="N252">
        <v>237</v>
      </c>
      <c r="O252">
        <v>213</v>
      </c>
    </row>
    <row r="253" spans="1:15" ht="12.75" customHeight="1">
      <c r="A253" s="28"/>
      <c r="B253" s="16"/>
      <c r="C253" s="16"/>
      <c r="D253" s="16"/>
      <c r="E253" s="29">
        <f>SUM(B254:D254)</f>
        <v>0</v>
      </c>
      <c r="F253" s="31">
        <f>SUM(E253:E259)+B262</f>
        <v>0</v>
      </c>
      <c r="I253" s="2">
        <f t="shared" si="9"/>
        <v>9.20000000000001</v>
      </c>
      <c r="J253" s="2">
        <f t="shared" si="10"/>
        <v>7.108000000000016</v>
      </c>
      <c r="K253">
        <v>214</v>
      </c>
      <c r="L253" s="2">
        <f t="shared" si="12"/>
        <v>6.279999999999994</v>
      </c>
      <c r="M253" s="1">
        <v>0.00103333333333335</v>
      </c>
      <c r="N253">
        <v>236</v>
      </c>
      <c r="O253">
        <v>214</v>
      </c>
    </row>
    <row r="254" spans="1:15" ht="12.75" customHeight="1">
      <c r="A254" s="28"/>
      <c r="B254" s="6">
        <f>IF((B253)&lt;3.27,0,450-VLOOKUP(B253,$L$41:$O$489,4,TRUE))</f>
        <v>0</v>
      </c>
      <c r="C254" s="6">
        <f>VLOOKUP(C253,$J$40:$K$489,2,TRUE)</f>
        <v>0</v>
      </c>
      <c r="D254" s="6">
        <f>VLOOKUP(D253,$I$40:$K$489,3,TRUE)</f>
        <v>0</v>
      </c>
      <c r="E254" s="30"/>
      <c r="F254" s="32"/>
      <c r="I254" s="2">
        <f t="shared" si="9"/>
        <v>9.25000000000001</v>
      </c>
      <c r="J254" s="2">
        <f t="shared" si="10"/>
        <v>7.130000000000016</v>
      </c>
      <c r="K254">
        <v>215</v>
      </c>
      <c r="L254" s="2">
        <f t="shared" si="12"/>
        <v>6.299999999999994</v>
      </c>
      <c r="M254" s="1">
        <v>0.00103553240740743</v>
      </c>
      <c r="N254">
        <v>235</v>
      </c>
      <c r="O254">
        <v>215</v>
      </c>
    </row>
    <row r="255" spans="1:15" ht="12.75" customHeight="1">
      <c r="A255" s="28"/>
      <c r="B255" s="16"/>
      <c r="C255" s="16"/>
      <c r="D255" s="16"/>
      <c r="E255" s="29">
        <f>SUM(B256:D256)</f>
        <v>0</v>
      </c>
      <c r="F255" s="32"/>
      <c r="I255" s="2">
        <f aca="true" t="shared" si="13" ref="I255:I288">I254-($I$189-$I$289)/100</f>
        <v>9.300000000000011</v>
      </c>
      <c r="J255" s="2">
        <f aca="true" t="shared" si="14" ref="J255:J288">J254-($J$189-$J$289)/100</f>
        <v>7.152000000000016</v>
      </c>
      <c r="K255">
        <v>216</v>
      </c>
      <c r="L255" s="2">
        <f t="shared" si="12"/>
        <v>6.319999999999993</v>
      </c>
      <c r="M255" s="1">
        <v>0.0010377314814815</v>
      </c>
      <c r="N255">
        <v>234</v>
      </c>
      <c r="O255">
        <v>216</v>
      </c>
    </row>
    <row r="256" spans="1:15" ht="12.75" customHeight="1">
      <c r="A256" s="28"/>
      <c r="B256" s="6">
        <f>IF((B255)&lt;3.27,0,450-VLOOKUP(B255,$L$41:$O$489,4,TRUE))</f>
        <v>0</v>
      </c>
      <c r="C256" s="6">
        <f>VLOOKUP(C255,$J$40:$K$489,2,TRUE)</f>
        <v>0</v>
      </c>
      <c r="D256" s="6">
        <f>VLOOKUP(D255,$I$40:$K$489,3,TRUE)</f>
        <v>0</v>
      </c>
      <c r="E256" s="30"/>
      <c r="F256" s="32"/>
      <c r="I256" s="2">
        <f t="shared" si="13"/>
        <v>9.350000000000012</v>
      </c>
      <c r="J256" s="2">
        <f t="shared" si="14"/>
        <v>7.174000000000016</v>
      </c>
      <c r="K256">
        <v>217</v>
      </c>
      <c r="L256" s="2">
        <f t="shared" si="12"/>
        <v>6.339999999999993</v>
      </c>
      <c r="M256" s="1">
        <v>0.00103993055555558</v>
      </c>
      <c r="N256">
        <v>233</v>
      </c>
      <c r="O256">
        <v>217</v>
      </c>
    </row>
    <row r="257" spans="1:15" ht="12.75" customHeight="1">
      <c r="A257" s="28"/>
      <c r="B257" s="16"/>
      <c r="C257" s="16"/>
      <c r="D257" s="16"/>
      <c r="E257" s="29">
        <f>SUM(B258:D258)</f>
        <v>0</v>
      </c>
      <c r="F257" s="32"/>
      <c r="I257" s="2">
        <f t="shared" si="13"/>
        <v>9.400000000000013</v>
      </c>
      <c r="J257" s="2">
        <f t="shared" si="14"/>
        <v>7.196000000000017</v>
      </c>
      <c r="K257">
        <v>218</v>
      </c>
      <c r="L257" s="2">
        <f t="shared" si="12"/>
        <v>6.359999999999992</v>
      </c>
      <c r="M257" s="1">
        <v>0.00104212962962965</v>
      </c>
      <c r="N257">
        <v>232</v>
      </c>
      <c r="O257">
        <v>218</v>
      </c>
    </row>
    <row r="258" spans="1:15" ht="12.75" customHeight="1">
      <c r="A258" s="28"/>
      <c r="B258" s="6">
        <f>IF((B257)&lt;3.27,0,450-VLOOKUP(B257,$L$41:$O$489,4,TRUE))</f>
        <v>0</v>
      </c>
      <c r="C258" s="6">
        <f>VLOOKUP(C257,$J$40:$K$489,2,TRUE)</f>
        <v>0</v>
      </c>
      <c r="D258" s="6">
        <f>VLOOKUP(D257,$I$40:$K$489,3,TRUE)</f>
        <v>0</v>
      </c>
      <c r="E258" s="30"/>
      <c r="F258" s="32"/>
      <c r="I258" s="2">
        <f t="shared" si="13"/>
        <v>9.450000000000014</v>
      </c>
      <c r="J258" s="2">
        <f t="shared" si="14"/>
        <v>7.218000000000017</v>
      </c>
      <c r="K258">
        <v>219</v>
      </c>
      <c r="L258" s="2">
        <f t="shared" si="12"/>
        <v>6.379999999999992</v>
      </c>
      <c r="M258" s="1">
        <v>0.00104432870370372</v>
      </c>
      <c r="N258">
        <v>231</v>
      </c>
      <c r="O258">
        <v>219</v>
      </c>
    </row>
    <row r="259" spans="1:15" ht="12.75" customHeight="1">
      <c r="A259" s="34"/>
      <c r="B259" s="16"/>
      <c r="C259" s="16"/>
      <c r="D259" s="16"/>
      <c r="E259" s="29">
        <f>SUM(B260:D260)</f>
        <v>0</v>
      </c>
      <c r="F259" s="32"/>
      <c r="I259" s="2">
        <f t="shared" si="13"/>
        <v>9.500000000000014</v>
      </c>
      <c r="J259" s="2">
        <f t="shared" si="14"/>
        <v>7.240000000000017</v>
      </c>
      <c r="K259">
        <v>220</v>
      </c>
      <c r="L259" s="2">
        <f t="shared" si="12"/>
        <v>6.3999999999999915</v>
      </c>
      <c r="M259" s="1">
        <v>0.0010465277777778</v>
      </c>
      <c r="N259">
        <v>230</v>
      </c>
      <c r="O259">
        <v>220</v>
      </c>
    </row>
    <row r="260" spans="1:15" ht="13.5" customHeight="1">
      <c r="A260" s="34"/>
      <c r="B260" s="6">
        <f>IF((B259)&lt;3.27,0,450-VLOOKUP(B259,$L$41:$O$489,4,TRUE))</f>
        <v>0</v>
      </c>
      <c r="C260" s="6">
        <f>VLOOKUP(C259,$J$40:$K$489,2,TRUE)</f>
        <v>0</v>
      </c>
      <c r="D260" s="6">
        <f>VLOOKUP(D259,$I$40:$K$489,3,TRUE)</f>
        <v>0</v>
      </c>
      <c r="E260" s="30"/>
      <c r="F260" s="32"/>
      <c r="I260" s="2">
        <f t="shared" si="13"/>
        <v>9.550000000000015</v>
      </c>
      <c r="J260" s="2">
        <f t="shared" si="14"/>
        <v>7.262000000000017</v>
      </c>
      <c r="K260">
        <v>221</v>
      </c>
      <c r="L260" s="2">
        <f t="shared" si="12"/>
        <v>6.419999999999991</v>
      </c>
      <c r="M260" s="1">
        <v>0.00104872685185187</v>
      </c>
      <c r="N260">
        <v>229</v>
      </c>
      <c r="O260">
        <v>221</v>
      </c>
    </row>
    <row r="261" spans="1:15" ht="12.75">
      <c r="A261" s="35" t="s">
        <v>133</v>
      </c>
      <c r="B261" s="22"/>
      <c r="C261" s="23"/>
      <c r="D261" s="23"/>
      <c r="E261" s="24"/>
      <c r="F261" s="32"/>
      <c r="I261" s="2">
        <f t="shared" si="13"/>
        <v>9.600000000000016</v>
      </c>
      <c r="J261" s="2">
        <f t="shared" si="14"/>
        <v>7.284000000000018</v>
      </c>
      <c r="K261">
        <v>222</v>
      </c>
      <c r="L261" s="2">
        <f t="shared" si="12"/>
        <v>6.439999999999991</v>
      </c>
      <c r="M261" s="1">
        <v>0.00105092592592595</v>
      </c>
      <c r="N261">
        <v>228</v>
      </c>
      <c r="O261">
        <v>222</v>
      </c>
    </row>
    <row r="262" spans="1:15" ht="13.5" thickBot="1">
      <c r="A262" s="36"/>
      <c r="B262" s="25">
        <f>IF((B261)&lt;$M$41,0,450-VLOOKUP(B261,$M$41:$O$489,3,TRUE))</f>
        <v>0</v>
      </c>
      <c r="C262" s="26"/>
      <c r="D262" s="26"/>
      <c r="E262" s="27"/>
      <c r="F262" s="33"/>
      <c r="I262" s="2">
        <f t="shared" si="13"/>
        <v>9.650000000000016</v>
      </c>
      <c r="J262" s="2">
        <f t="shared" si="14"/>
        <v>7.306000000000018</v>
      </c>
      <c r="K262">
        <v>223</v>
      </c>
      <c r="L262" s="2">
        <f t="shared" si="12"/>
        <v>6.45999999999999</v>
      </c>
      <c r="M262" s="1">
        <v>0.00105312500000002</v>
      </c>
      <c r="N262">
        <v>227</v>
      </c>
      <c r="O262">
        <v>223</v>
      </c>
    </row>
    <row r="263" spans="9:15" ht="13.5" thickTop="1">
      <c r="I263" s="2">
        <f t="shared" si="13"/>
        <v>9.700000000000017</v>
      </c>
      <c r="J263" s="2">
        <f t="shared" si="14"/>
        <v>7.328000000000018</v>
      </c>
      <c r="K263">
        <v>224</v>
      </c>
      <c r="L263" s="2">
        <f t="shared" si="12"/>
        <v>6.47999999999999</v>
      </c>
      <c r="M263" s="1">
        <v>0.0010553240740741</v>
      </c>
      <c r="N263">
        <v>226</v>
      </c>
      <c r="O263">
        <v>224</v>
      </c>
    </row>
    <row r="264" spans="9:15" ht="13.5" thickBot="1">
      <c r="I264" s="2">
        <f t="shared" si="13"/>
        <v>9.750000000000018</v>
      </c>
      <c r="J264" s="2">
        <f t="shared" si="14"/>
        <v>7.350000000000018</v>
      </c>
      <c r="K264">
        <v>225</v>
      </c>
      <c r="L264" s="2">
        <f t="shared" si="12"/>
        <v>6.499999999999989</v>
      </c>
      <c r="M264" s="1">
        <v>0.00105752314814817</v>
      </c>
      <c r="N264">
        <v>225</v>
      </c>
      <c r="O264">
        <v>225</v>
      </c>
    </row>
    <row r="265" spans="1:15" ht="26.25" thickTop="1">
      <c r="A265" s="37"/>
      <c r="B265" s="38"/>
      <c r="C265" s="38"/>
      <c r="D265" s="38"/>
      <c r="E265" s="38"/>
      <c r="F265" s="39"/>
      <c r="I265" s="2">
        <f t="shared" si="13"/>
        <v>9.800000000000018</v>
      </c>
      <c r="J265" s="2">
        <f t="shared" si="14"/>
        <v>7.3720000000000185</v>
      </c>
      <c r="K265">
        <v>226</v>
      </c>
      <c r="L265" s="2">
        <f t="shared" si="12"/>
        <v>6.519999999999989</v>
      </c>
      <c r="M265" s="1">
        <v>0.00105972222222224</v>
      </c>
      <c r="N265">
        <v>224</v>
      </c>
      <c r="O265">
        <v>226</v>
      </c>
    </row>
    <row r="266" spans="1:15" ht="12.75">
      <c r="A266" s="4" t="s">
        <v>5</v>
      </c>
      <c r="B266" s="5" t="s">
        <v>3</v>
      </c>
      <c r="C266" s="5" t="s">
        <v>96</v>
      </c>
      <c r="D266" s="5" t="s">
        <v>134</v>
      </c>
      <c r="E266" s="5" t="s">
        <v>4</v>
      </c>
      <c r="F266" s="40"/>
      <c r="I266" s="2">
        <f t="shared" si="13"/>
        <v>9.85000000000002</v>
      </c>
      <c r="J266" s="2">
        <f t="shared" si="14"/>
        <v>7.394000000000019</v>
      </c>
      <c r="K266">
        <v>227</v>
      </c>
      <c r="L266" s="2">
        <f t="shared" si="12"/>
        <v>6.5399999999999885</v>
      </c>
      <c r="M266" s="1">
        <v>0.00106192129629632</v>
      </c>
      <c r="N266">
        <v>223</v>
      </c>
      <c r="O266">
        <v>227</v>
      </c>
    </row>
    <row r="267" spans="1:15" ht="12.75">
      <c r="A267" s="28"/>
      <c r="B267" s="16"/>
      <c r="C267" s="16"/>
      <c r="D267" s="16"/>
      <c r="E267" s="29">
        <f>SUM(B268:D268)</f>
        <v>0</v>
      </c>
      <c r="F267" s="31">
        <f>SUM(E267:E273)+B276</f>
        <v>0</v>
      </c>
      <c r="I267" s="2">
        <f t="shared" si="13"/>
        <v>9.90000000000002</v>
      </c>
      <c r="J267" s="2">
        <f t="shared" si="14"/>
        <v>7.416000000000019</v>
      </c>
      <c r="K267">
        <v>228</v>
      </c>
      <c r="L267" s="2">
        <f t="shared" si="12"/>
        <v>6.559999999999988</v>
      </c>
      <c r="M267" s="1">
        <v>0.00106412037037039</v>
      </c>
      <c r="N267">
        <v>222</v>
      </c>
      <c r="O267">
        <v>228</v>
      </c>
    </row>
    <row r="268" spans="1:15" ht="12.75">
      <c r="A268" s="28"/>
      <c r="B268" s="6">
        <f>IF((B267)&lt;3.27,0,450-VLOOKUP(B267,$L$41:$O$489,4,TRUE))</f>
        <v>0</v>
      </c>
      <c r="C268" s="6">
        <f>VLOOKUP(C267,$J$40:$K$489,2,TRUE)</f>
        <v>0</v>
      </c>
      <c r="D268" s="6">
        <f>VLOOKUP(D267,$I$40:$K$489,3,TRUE)</f>
        <v>0</v>
      </c>
      <c r="E268" s="30"/>
      <c r="F268" s="32"/>
      <c r="I268" s="2">
        <f t="shared" si="13"/>
        <v>9.95000000000002</v>
      </c>
      <c r="J268" s="2">
        <f t="shared" si="14"/>
        <v>7.438000000000019</v>
      </c>
      <c r="K268">
        <v>229</v>
      </c>
      <c r="L268" s="2">
        <f t="shared" si="12"/>
        <v>6.579999999999988</v>
      </c>
      <c r="M268" s="1">
        <v>0.00106631944444447</v>
      </c>
      <c r="N268">
        <v>221</v>
      </c>
      <c r="O268">
        <v>229</v>
      </c>
    </row>
    <row r="269" spans="1:15" ht="12.75">
      <c r="A269" s="28"/>
      <c r="B269" s="16"/>
      <c r="C269" s="16"/>
      <c r="D269" s="16"/>
      <c r="E269" s="29">
        <f>SUM(B270:D270)</f>
        <v>0</v>
      </c>
      <c r="F269" s="32"/>
      <c r="I269" s="2">
        <f t="shared" si="13"/>
        <v>10.000000000000021</v>
      </c>
      <c r="J269" s="2">
        <f t="shared" si="14"/>
        <v>7.4600000000000195</v>
      </c>
      <c r="K269">
        <v>230</v>
      </c>
      <c r="L269" s="2">
        <f t="shared" si="12"/>
        <v>6.599999999999987</v>
      </c>
      <c r="M269" s="1">
        <v>0.00106851851851854</v>
      </c>
      <c r="N269">
        <v>220</v>
      </c>
      <c r="O269">
        <v>230</v>
      </c>
    </row>
    <row r="270" spans="1:15" ht="12.75">
      <c r="A270" s="28"/>
      <c r="B270" s="6">
        <f>IF((B269)&lt;3.27,0,450-VLOOKUP(B269,$L$41:$O$489,4,TRUE))</f>
        <v>0</v>
      </c>
      <c r="C270" s="6">
        <f>VLOOKUP(C269,$J$40:$K$489,2,TRUE)</f>
        <v>0</v>
      </c>
      <c r="D270" s="6">
        <f>VLOOKUP(D269,$I$40:$K$489,3,TRUE)</f>
        <v>0</v>
      </c>
      <c r="E270" s="30"/>
      <c r="F270" s="32"/>
      <c r="I270" s="2">
        <f t="shared" si="13"/>
        <v>10.050000000000022</v>
      </c>
      <c r="J270" s="2">
        <f t="shared" si="14"/>
        <v>7.48200000000002</v>
      </c>
      <c r="K270">
        <v>231</v>
      </c>
      <c r="L270" s="2">
        <f t="shared" si="12"/>
        <v>6.619999999999987</v>
      </c>
      <c r="M270" s="1">
        <v>0.00107071759259261</v>
      </c>
      <c r="N270">
        <v>219</v>
      </c>
      <c r="O270">
        <v>231</v>
      </c>
    </row>
    <row r="271" spans="1:15" ht="12.75">
      <c r="A271" s="28"/>
      <c r="B271" s="16"/>
      <c r="C271" s="16"/>
      <c r="D271" s="16"/>
      <c r="E271" s="29">
        <f>SUM(B272:D272)</f>
        <v>0</v>
      </c>
      <c r="F271" s="32"/>
      <c r="I271" s="2">
        <f t="shared" si="13"/>
        <v>10.100000000000023</v>
      </c>
      <c r="J271" s="2">
        <f t="shared" si="14"/>
        <v>7.50400000000002</v>
      </c>
      <c r="K271">
        <v>232</v>
      </c>
      <c r="L271" s="2">
        <f t="shared" si="12"/>
        <v>6.639999999999986</v>
      </c>
      <c r="M271" s="1">
        <v>0.00107291666666669</v>
      </c>
      <c r="N271">
        <v>218</v>
      </c>
      <c r="O271">
        <v>232</v>
      </c>
    </row>
    <row r="272" spans="1:15" ht="12.75">
      <c r="A272" s="28"/>
      <c r="B272" s="6">
        <f>IF((B271)&lt;3.27,0,450-VLOOKUP(B271,$L$41:$O$489,4,TRUE))</f>
        <v>0</v>
      </c>
      <c r="C272" s="6">
        <f>VLOOKUP(C271,$J$40:$K$489,2,TRUE)</f>
        <v>0</v>
      </c>
      <c r="D272" s="6">
        <f>VLOOKUP(D271,$I$40:$K$489,3,TRUE)</f>
        <v>0</v>
      </c>
      <c r="E272" s="30"/>
      <c r="F272" s="32"/>
      <c r="I272" s="2">
        <f t="shared" si="13"/>
        <v>10.150000000000023</v>
      </c>
      <c r="J272" s="2">
        <f t="shared" si="14"/>
        <v>7.52600000000002</v>
      </c>
      <c r="K272">
        <v>233</v>
      </c>
      <c r="L272" s="2">
        <f t="shared" si="12"/>
        <v>6.659999999999986</v>
      </c>
      <c r="M272" s="1">
        <v>0.00107511574074076</v>
      </c>
      <c r="N272">
        <v>217</v>
      </c>
      <c r="O272">
        <v>233</v>
      </c>
    </row>
    <row r="273" spans="1:15" ht="12.75">
      <c r="A273" s="34"/>
      <c r="B273" s="16"/>
      <c r="C273" s="16"/>
      <c r="D273" s="16"/>
      <c r="E273" s="29">
        <f>SUM(B274:D274)</f>
        <v>0</v>
      </c>
      <c r="F273" s="32"/>
      <c r="I273" s="2">
        <f t="shared" si="13"/>
        <v>10.200000000000024</v>
      </c>
      <c r="J273" s="2">
        <f t="shared" si="14"/>
        <v>7.5480000000000205</v>
      </c>
      <c r="K273">
        <v>234</v>
      </c>
      <c r="L273" s="2">
        <f t="shared" si="12"/>
        <v>6.6799999999999855</v>
      </c>
      <c r="M273" s="1">
        <v>0.00107731481481484</v>
      </c>
      <c r="N273">
        <v>216</v>
      </c>
      <c r="O273">
        <v>234</v>
      </c>
    </row>
    <row r="274" spans="1:15" ht="12.75">
      <c r="A274" s="34"/>
      <c r="B274" s="6">
        <f>IF((B273)&lt;3.27,0,450-VLOOKUP(B273,$L$41:$O$489,4,TRUE))</f>
        <v>0</v>
      </c>
      <c r="C274" s="6">
        <f>VLOOKUP(C273,$J$40:$K$489,2,TRUE)</f>
        <v>0</v>
      </c>
      <c r="D274" s="6">
        <f>VLOOKUP(D273,$I$40:$K$489,3,TRUE)</f>
        <v>0</v>
      </c>
      <c r="E274" s="30"/>
      <c r="F274" s="32"/>
      <c r="I274" s="2">
        <f t="shared" si="13"/>
        <v>10.250000000000025</v>
      </c>
      <c r="J274" s="2">
        <f t="shared" si="14"/>
        <v>7.570000000000021</v>
      </c>
      <c r="K274">
        <v>235</v>
      </c>
      <c r="L274" s="2">
        <f t="shared" si="12"/>
        <v>6.699999999999985</v>
      </c>
      <c r="M274" s="1">
        <v>0.00107951388888891</v>
      </c>
      <c r="N274">
        <v>215</v>
      </c>
      <c r="O274">
        <v>235</v>
      </c>
    </row>
    <row r="275" spans="1:15" ht="12.75">
      <c r="A275" s="35" t="s">
        <v>133</v>
      </c>
      <c r="B275" s="22"/>
      <c r="C275" s="23"/>
      <c r="D275" s="23"/>
      <c r="E275" s="24"/>
      <c r="F275" s="32"/>
      <c r="I275" s="2">
        <f t="shared" si="13"/>
        <v>10.300000000000026</v>
      </c>
      <c r="J275" s="2">
        <f t="shared" si="14"/>
        <v>7.592000000000021</v>
      </c>
      <c r="K275">
        <v>236</v>
      </c>
      <c r="L275" s="2">
        <f t="shared" si="12"/>
        <v>6.719999999999985</v>
      </c>
      <c r="M275" s="1">
        <v>0.00108171296296299</v>
      </c>
      <c r="N275">
        <v>214</v>
      </c>
      <c r="O275">
        <v>236</v>
      </c>
    </row>
    <row r="276" spans="1:15" ht="13.5" thickBot="1">
      <c r="A276" s="36"/>
      <c r="B276" s="25">
        <f>IF((B275)&lt;$M$41,0,450-VLOOKUP(B275,$M$41:$O$489,3,TRUE))</f>
        <v>0</v>
      </c>
      <c r="C276" s="26"/>
      <c r="D276" s="26"/>
      <c r="E276" s="27"/>
      <c r="F276" s="33"/>
      <c r="I276" s="2">
        <f t="shared" si="13"/>
        <v>10.350000000000026</v>
      </c>
      <c r="J276" s="2">
        <f t="shared" si="14"/>
        <v>7.614000000000021</v>
      </c>
      <c r="K276">
        <v>237</v>
      </c>
      <c r="L276" s="2">
        <f t="shared" si="12"/>
        <v>6.739999999999984</v>
      </c>
      <c r="M276" s="1">
        <v>0.00108391203703706</v>
      </c>
      <c r="N276">
        <v>213</v>
      </c>
      <c r="O276">
        <v>237</v>
      </c>
    </row>
    <row r="277" spans="9:15" ht="13.5" thickTop="1">
      <c r="I277" s="2">
        <f t="shared" si="13"/>
        <v>10.400000000000027</v>
      </c>
      <c r="J277" s="2">
        <f t="shared" si="14"/>
        <v>7.636000000000021</v>
      </c>
      <c r="K277">
        <v>238</v>
      </c>
      <c r="L277" s="2">
        <f t="shared" si="12"/>
        <v>6.759999999999984</v>
      </c>
      <c r="M277" s="1">
        <v>0.00108611111111113</v>
      </c>
      <c r="N277">
        <v>212</v>
      </c>
      <c r="O277">
        <v>238</v>
      </c>
    </row>
    <row r="278" spans="9:15" ht="13.5" thickBot="1">
      <c r="I278" s="2">
        <f t="shared" si="13"/>
        <v>10.450000000000028</v>
      </c>
      <c r="J278" s="2">
        <f t="shared" si="14"/>
        <v>7.658000000000022</v>
      </c>
      <c r="K278">
        <v>239</v>
      </c>
      <c r="L278" s="2">
        <f t="shared" si="12"/>
        <v>6.779999999999983</v>
      </c>
      <c r="M278" s="1">
        <v>0.00108831018518521</v>
      </c>
      <c r="N278">
        <v>211</v>
      </c>
      <c r="O278">
        <v>239</v>
      </c>
    </row>
    <row r="279" spans="1:15" ht="26.25" thickTop="1">
      <c r="A279" s="37"/>
      <c r="B279" s="38"/>
      <c r="C279" s="38"/>
      <c r="D279" s="38"/>
      <c r="E279" s="38"/>
      <c r="F279" s="39"/>
      <c r="I279" s="2">
        <f t="shared" si="13"/>
        <v>10.500000000000028</v>
      </c>
      <c r="J279" s="2">
        <f t="shared" si="14"/>
        <v>7.680000000000022</v>
      </c>
      <c r="K279">
        <v>240</v>
      </c>
      <c r="L279" s="2">
        <f t="shared" si="12"/>
        <v>6.799999999999983</v>
      </c>
      <c r="M279" s="1">
        <v>0.00109050925925928</v>
      </c>
      <c r="N279">
        <v>210</v>
      </c>
      <c r="O279">
        <v>240</v>
      </c>
    </row>
    <row r="280" spans="1:15" ht="12.75">
      <c r="A280" s="4" t="s">
        <v>5</v>
      </c>
      <c r="B280" s="5" t="s">
        <v>3</v>
      </c>
      <c r="C280" s="5" t="s">
        <v>96</v>
      </c>
      <c r="D280" s="5" t="s">
        <v>134</v>
      </c>
      <c r="E280" s="5" t="s">
        <v>4</v>
      </c>
      <c r="F280" s="40"/>
      <c r="I280" s="2">
        <f t="shared" si="13"/>
        <v>10.55000000000003</v>
      </c>
      <c r="J280" s="2">
        <f t="shared" si="14"/>
        <v>7.702000000000022</v>
      </c>
      <c r="K280">
        <v>241</v>
      </c>
      <c r="L280" s="2">
        <f t="shared" si="12"/>
        <v>6.8199999999999825</v>
      </c>
      <c r="M280" s="1">
        <v>0.00109270833333336</v>
      </c>
      <c r="N280">
        <v>209</v>
      </c>
      <c r="O280">
        <v>241</v>
      </c>
    </row>
    <row r="281" spans="1:15" ht="12.75">
      <c r="A281" s="28"/>
      <c r="B281" s="16"/>
      <c r="C281" s="16"/>
      <c r="D281" s="16"/>
      <c r="E281" s="29">
        <f>SUM(B282:D282)</f>
        <v>0</v>
      </c>
      <c r="F281" s="31">
        <f>SUM(E281:E287)+B290</f>
        <v>0</v>
      </c>
      <c r="I281" s="2">
        <f t="shared" si="13"/>
        <v>10.60000000000003</v>
      </c>
      <c r="J281" s="2">
        <f t="shared" si="14"/>
        <v>7.724000000000022</v>
      </c>
      <c r="K281">
        <v>242</v>
      </c>
      <c r="L281" s="2">
        <f t="shared" si="12"/>
        <v>6.839999999999982</v>
      </c>
      <c r="M281" s="1">
        <v>0.00109490740740743</v>
      </c>
      <c r="N281">
        <v>208</v>
      </c>
      <c r="O281">
        <v>242</v>
      </c>
    </row>
    <row r="282" spans="1:15" ht="12.75">
      <c r="A282" s="28"/>
      <c r="B282" s="6">
        <f>IF((B281)&lt;3.27,0,450-VLOOKUP(B281,$L$41:$O$489,4,TRUE))</f>
        <v>0</v>
      </c>
      <c r="C282" s="6">
        <f>VLOOKUP(C281,$J$40:$K$489,2,TRUE)</f>
        <v>0</v>
      </c>
      <c r="D282" s="6">
        <f>VLOOKUP(D281,$I$40:$K$489,3,TRUE)</f>
        <v>0</v>
      </c>
      <c r="E282" s="30"/>
      <c r="F282" s="32"/>
      <c r="I282" s="2">
        <f t="shared" si="13"/>
        <v>10.65000000000003</v>
      </c>
      <c r="J282" s="2">
        <f t="shared" si="14"/>
        <v>7.746000000000023</v>
      </c>
      <c r="K282">
        <v>243</v>
      </c>
      <c r="L282" s="2">
        <f t="shared" si="12"/>
        <v>6.859999999999982</v>
      </c>
      <c r="M282" s="1">
        <v>0.0010971064814815</v>
      </c>
      <c r="N282">
        <v>207</v>
      </c>
      <c r="O282">
        <v>243</v>
      </c>
    </row>
    <row r="283" spans="1:15" ht="12.75">
      <c r="A283" s="28"/>
      <c r="B283" s="16"/>
      <c r="C283" s="16"/>
      <c r="D283" s="16"/>
      <c r="E283" s="29">
        <f>SUM(B284:D284)</f>
        <v>0</v>
      </c>
      <c r="F283" s="32"/>
      <c r="I283" s="2">
        <f t="shared" si="13"/>
        <v>10.700000000000031</v>
      </c>
      <c r="J283" s="2">
        <f t="shared" si="14"/>
        <v>7.768000000000023</v>
      </c>
      <c r="K283">
        <v>244</v>
      </c>
      <c r="L283" s="2">
        <f t="shared" si="12"/>
        <v>6.879999999999981</v>
      </c>
      <c r="M283" s="1">
        <v>0.00109930555555558</v>
      </c>
      <c r="N283">
        <v>206</v>
      </c>
      <c r="O283">
        <v>244</v>
      </c>
    </row>
    <row r="284" spans="1:15" ht="12.75">
      <c r="A284" s="28"/>
      <c r="B284" s="6">
        <f>IF((B283)&lt;3.27,0,450-VLOOKUP(B283,$L$41:$O$489,4,TRUE))</f>
        <v>0</v>
      </c>
      <c r="C284" s="6">
        <f>VLOOKUP(C283,$J$40:$K$489,2,TRUE)</f>
        <v>0</v>
      </c>
      <c r="D284" s="6">
        <f>VLOOKUP(D283,$I$40:$K$489,3,TRUE)</f>
        <v>0</v>
      </c>
      <c r="E284" s="30"/>
      <c r="F284" s="32"/>
      <c r="I284" s="2">
        <f t="shared" si="13"/>
        <v>10.750000000000032</v>
      </c>
      <c r="J284" s="2">
        <f t="shared" si="14"/>
        <v>7.790000000000023</v>
      </c>
      <c r="K284">
        <v>245</v>
      </c>
      <c r="L284" s="2">
        <f t="shared" si="12"/>
        <v>6.899999999999981</v>
      </c>
      <c r="M284" s="1">
        <v>0.00110150462962965</v>
      </c>
      <c r="N284">
        <v>205</v>
      </c>
      <c r="O284">
        <v>245</v>
      </c>
    </row>
    <row r="285" spans="1:15" ht="12.75">
      <c r="A285" s="28"/>
      <c r="B285" s="16"/>
      <c r="C285" s="16"/>
      <c r="D285" s="16"/>
      <c r="E285" s="29">
        <f>SUM(B286:D286)</f>
        <v>0</v>
      </c>
      <c r="F285" s="32"/>
      <c r="I285" s="2">
        <f t="shared" si="13"/>
        <v>10.800000000000033</v>
      </c>
      <c r="J285" s="2">
        <f t="shared" si="14"/>
        <v>7.812000000000023</v>
      </c>
      <c r="K285">
        <v>246</v>
      </c>
      <c r="L285" s="2">
        <f t="shared" si="12"/>
        <v>6.91999999999998</v>
      </c>
      <c r="M285" s="1">
        <v>0.00110370370370373</v>
      </c>
      <c r="N285">
        <v>204</v>
      </c>
      <c r="O285">
        <v>246</v>
      </c>
    </row>
    <row r="286" spans="1:15" ht="12.75">
      <c r="A286" s="28"/>
      <c r="B286" s="6">
        <f>IF((B285)&lt;3.27,0,450-VLOOKUP(B285,$L$41:$O$489,4,TRUE))</f>
        <v>0</v>
      </c>
      <c r="C286" s="6">
        <f>VLOOKUP(C285,$J$40:$K$489,2,TRUE)</f>
        <v>0</v>
      </c>
      <c r="D286" s="6">
        <f>VLOOKUP(D285,$I$40:$K$489,3,TRUE)</f>
        <v>0</v>
      </c>
      <c r="E286" s="30"/>
      <c r="F286" s="32"/>
      <c r="I286" s="2">
        <f t="shared" si="13"/>
        <v>10.850000000000033</v>
      </c>
      <c r="J286" s="2">
        <f t="shared" si="14"/>
        <v>7.834000000000024</v>
      </c>
      <c r="K286">
        <v>247</v>
      </c>
      <c r="L286" s="2">
        <f t="shared" si="12"/>
        <v>6.93999999999998</v>
      </c>
      <c r="M286" s="1">
        <v>0.0011059027777778</v>
      </c>
      <c r="N286">
        <v>203</v>
      </c>
      <c r="O286">
        <v>247</v>
      </c>
    </row>
    <row r="287" spans="1:15" ht="12.75">
      <c r="A287" s="34"/>
      <c r="B287" s="16"/>
      <c r="C287" s="16"/>
      <c r="D287" s="16"/>
      <c r="E287" s="29">
        <f>SUM(B288:D288)</f>
        <v>0</v>
      </c>
      <c r="F287" s="32"/>
      <c r="I287" s="2">
        <f t="shared" si="13"/>
        <v>10.900000000000034</v>
      </c>
      <c r="J287" s="2">
        <f t="shared" si="14"/>
        <v>7.856000000000024</v>
      </c>
      <c r="K287">
        <v>248</v>
      </c>
      <c r="L287" s="2">
        <f t="shared" si="12"/>
        <v>6.9599999999999795</v>
      </c>
      <c r="M287" s="1">
        <v>0.00110810185185188</v>
      </c>
      <c r="N287">
        <v>202</v>
      </c>
      <c r="O287">
        <v>248</v>
      </c>
    </row>
    <row r="288" spans="1:15" ht="12.75">
      <c r="A288" s="34"/>
      <c r="B288" s="6">
        <f>IF((B287)&lt;3.27,0,450-VLOOKUP(B287,$L$41:$O$489,4,TRUE))</f>
        <v>0</v>
      </c>
      <c r="C288" s="6">
        <f>VLOOKUP(C287,$J$40:$K$489,2,TRUE)</f>
        <v>0</v>
      </c>
      <c r="D288" s="6">
        <f>VLOOKUP(D287,$I$40:$K$489,3,TRUE)</f>
        <v>0</v>
      </c>
      <c r="E288" s="30"/>
      <c r="F288" s="32"/>
      <c r="I288" s="2">
        <f t="shared" si="13"/>
        <v>10.950000000000035</v>
      </c>
      <c r="J288" s="2">
        <f t="shared" si="14"/>
        <v>7.878000000000024</v>
      </c>
      <c r="K288">
        <v>249</v>
      </c>
      <c r="L288" s="2">
        <f t="shared" si="12"/>
        <v>6.979999999999979</v>
      </c>
      <c r="M288" s="1">
        <v>0.00111030092592595</v>
      </c>
      <c r="N288">
        <v>201</v>
      </c>
      <c r="O288">
        <v>249</v>
      </c>
    </row>
    <row r="289" spans="1:15" ht="12.75">
      <c r="A289" s="35" t="s">
        <v>133</v>
      </c>
      <c r="B289" s="22"/>
      <c r="C289" s="23"/>
      <c r="D289" s="23"/>
      <c r="E289" s="24"/>
      <c r="F289" s="32"/>
      <c r="I289" s="19">
        <v>11</v>
      </c>
      <c r="J289" s="19">
        <v>7.9</v>
      </c>
      <c r="K289">
        <v>250</v>
      </c>
      <c r="L289" s="2">
        <f t="shared" si="12"/>
        <v>6.999999999999979</v>
      </c>
      <c r="M289" s="1">
        <v>0.00111250000000002</v>
      </c>
      <c r="N289">
        <v>200</v>
      </c>
      <c r="O289">
        <v>250</v>
      </c>
    </row>
    <row r="290" spans="1:15" ht="13.5" thickBot="1">
      <c r="A290" s="36"/>
      <c r="B290" s="25">
        <f>IF((B289)&lt;$M$41,0,450-VLOOKUP(B289,$M$41:$O$489,3,TRUE))</f>
        <v>0</v>
      </c>
      <c r="C290" s="26"/>
      <c r="D290" s="26"/>
      <c r="E290" s="27"/>
      <c r="F290" s="33"/>
      <c r="I290" s="2">
        <f>I289-($I$289-$I$389)/100</f>
        <v>11.07</v>
      </c>
      <c r="J290" s="2">
        <f>J289-($J$289-$J$389)/100</f>
        <v>7.926</v>
      </c>
      <c r="K290">
        <v>251</v>
      </c>
      <c r="L290" s="2">
        <f t="shared" si="12"/>
        <v>7.019999999999978</v>
      </c>
      <c r="M290" s="1">
        <v>0.0011146990740741</v>
      </c>
      <c r="N290">
        <v>199</v>
      </c>
      <c r="O290">
        <v>251</v>
      </c>
    </row>
    <row r="291" spans="9:15" ht="13.5" thickTop="1">
      <c r="I291" s="2">
        <f aca="true" t="shared" si="15" ref="I291:I354">I290-($I$289-$I$389)/100</f>
        <v>11.14</v>
      </c>
      <c r="J291" s="2">
        <f aca="true" t="shared" si="16" ref="J291:J354">J290-($J$289-$J$389)/100</f>
        <v>7.952</v>
      </c>
      <c r="K291">
        <v>252</v>
      </c>
      <c r="L291" s="2">
        <f t="shared" si="12"/>
        <v>7.039999999999978</v>
      </c>
      <c r="M291" s="1">
        <v>0.00111689814814817</v>
      </c>
      <c r="N291">
        <v>198</v>
      </c>
      <c r="O291">
        <v>252</v>
      </c>
    </row>
    <row r="292" spans="9:15" ht="13.5" thickBot="1">
      <c r="I292" s="2">
        <f t="shared" si="15"/>
        <v>11.21</v>
      </c>
      <c r="J292" s="2">
        <f t="shared" si="16"/>
        <v>7.978</v>
      </c>
      <c r="K292">
        <v>253</v>
      </c>
      <c r="L292" s="2">
        <f t="shared" si="12"/>
        <v>7.059999999999977</v>
      </c>
      <c r="M292" s="1">
        <v>0.00111909722222225</v>
      </c>
      <c r="N292">
        <v>197</v>
      </c>
      <c r="O292">
        <v>253</v>
      </c>
    </row>
    <row r="293" spans="1:15" ht="26.25" thickTop="1">
      <c r="A293" s="37"/>
      <c r="B293" s="38"/>
      <c r="C293" s="38"/>
      <c r="D293" s="38"/>
      <c r="E293" s="38"/>
      <c r="F293" s="39"/>
      <c r="I293" s="2">
        <f t="shared" si="15"/>
        <v>11.280000000000001</v>
      </c>
      <c r="J293" s="2">
        <f t="shared" si="16"/>
        <v>8.004</v>
      </c>
      <c r="K293">
        <v>254</v>
      </c>
      <c r="L293" s="2">
        <f t="shared" si="12"/>
        <v>7.079999999999977</v>
      </c>
      <c r="M293" s="1">
        <v>0.00112129629629632</v>
      </c>
      <c r="N293">
        <v>196</v>
      </c>
      <c r="O293">
        <v>254</v>
      </c>
    </row>
    <row r="294" spans="1:15" ht="12.75">
      <c r="A294" s="4" t="s">
        <v>5</v>
      </c>
      <c r="B294" s="5" t="s">
        <v>3</v>
      </c>
      <c r="C294" s="5" t="s">
        <v>96</v>
      </c>
      <c r="D294" s="5" t="s">
        <v>134</v>
      </c>
      <c r="E294" s="5" t="s">
        <v>4</v>
      </c>
      <c r="F294" s="40"/>
      <c r="I294" s="2">
        <f t="shared" si="15"/>
        <v>11.350000000000001</v>
      </c>
      <c r="J294" s="2">
        <f t="shared" si="16"/>
        <v>8.03</v>
      </c>
      <c r="K294">
        <v>255</v>
      </c>
      <c r="L294" s="2">
        <f t="shared" si="12"/>
        <v>7.0999999999999766</v>
      </c>
      <c r="M294" s="1">
        <v>0.00112349537037039</v>
      </c>
      <c r="N294">
        <v>195</v>
      </c>
      <c r="O294">
        <v>255</v>
      </c>
    </row>
    <row r="295" spans="1:15" ht="12.75">
      <c r="A295" s="28"/>
      <c r="B295" s="16"/>
      <c r="C295" s="16"/>
      <c r="D295" s="16"/>
      <c r="E295" s="29">
        <f>SUM(B296:D296)</f>
        <v>0</v>
      </c>
      <c r="F295" s="31">
        <f>SUM(E295:E301)+B304</f>
        <v>0</v>
      </c>
      <c r="I295" s="2">
        <f t="shared" si="15"/>
        <v>11.420000000000002</v>
      </c>
      <c r="J295" s="2">
        <f t="shared" si="16"/>
        <v>8.056</v>
      </c>
      <c r="K295">
        <v>256</v>
      </c>
      <c r="L295" s="2">
        <f t="shared" si="12"/>
        <v>7.119999999999976</v>
      </c>
      <c r="M295" s="1">
        <v>0.00112569444444447</v>
      </c>
      <c r="N295">
        <v>194</v>
      </c>
      <c r="O295">
        <v>256</v>
      </c>
    </row>
    <row r="296" spans="1:15" ht="12.75">
      <c r="A296" s="28"/>
      <c r="B296" s="6">
        <f>IF((B295)&lt;3.27,0,450-VLOOKUP(B295,$L$41:$O$489,4,TRUE))</f>
        <v>0</v>
      </c>
      <c r="C296" s="6">
        <f>VLOOKUP(C295,$J$40:$K$489,2,TRUE)</f>
        <v>0</v>
      </c>
      <c r="D296" s="6">
        <f>VLOOKUP(D295,$I$40:$K$489,3,TRUE)</f>
        <v>0</v>
      </c>
      <c r="E296" s="30"/>
      <c r="F296" s="32"/>
      <c r="I296" s="2">
        <f t="shared" si="15"/>
        <v>11.490000000000002</v>
      </c>
      <c r="J296" s="2">
        <f t="shared" si="16"/>
        <v>8.081999999999999</v>
      </c>
      <c r="K296">
        <v>257</v>
      </c>
      <c r="L296" s="2">
        <f t="shared" si="12"/>
        <v>7.139999999999976</v>
      </c>
      <c r="M296" s="1">
        <v>0.00112789351851854</v>
      </c>
      <c r="N296">
        <v>193</v>
      </c>
      <c r="O296">
        <v>257</v>
      </c>
    </row>
    <row r="297" spans="1:15" ht="12.75">
      <c r="A297" s="28"/>
      <c r="B297" s="16"/>
      <c r="C297" s="16"/>
      <c r="D297" s="16"/>
      <c r="E297" s="29">
        <f>SUM(B298:D298)</f>
        <v>0</v>
      </c>
      <c r="F297" s="32"/>
      <c r="I297" s="2">
        <f t="shared" si="15"/>
        <v>11.560000000000002</v>
      </c>
      <c r="J297" s="2">
        <f t="shared" si="16"/>
        <v>8.107999999999999</v>
      </c>
      <c r="K297">
        <v>258</v>
      </c>
      <c r="L297" s="2">
        <f t="shared" si="12"/>
        <v>7.159999999999975</v>
      </c>
      <c r="M297" s="1">
        <v>0.00113009259259262</v>
      </c>
      <c r="N297">
        <v>192</v>
      </c>
      <c r="O297">
        <v>258</v>
      </c>
    </row>
    <row r="298" spans="1:15" ht="12.75">
      <c r="A298" s="28"/>
      <c r="B298" s="6">
        <f>IF((B297)&lt;3.27,0,450-VLOOKUP(B297,$L$41:$O$489,4,TRUE))</f>
        <v>0</v>
      </c>
      <c r="C298" s="6">
        <f>VLOOKUP(C297,$J$40:$K$489,2,TRUE)</f>
        <v>0</v>
      </c>
      <c r="D298" s="6">
        <f>VLOOKUP(D297,$I$40:$K$489,3,TRUE)</f>
        <v>0</v>
      </c>
      <c r="E298" s="30"/>
      <c r="F298" s="32"/>
      <c r="I298" s="2">
        <f t="shared" si="15"/>
        <v>11.630000000000003</v>
      </c>
      <c r="J298" s="2">
        <f t="shared" si="16"/>
        <v>8.133999999999999</v>
      </c>
      <c r="K298">
        <v>259</v>
      </c>
      <c r="L298" s="2">
        <f t="shared" si="12"/>
        <v>7.179999999999975</v>
      </c>
      <c r="M298" s="1">
        <v>0.00113229166666669</v>
      </c>
      <c r="N298">
        <v>191</v>
      </c>
      <c r="O298">
        <v>259</v>
      </c>
    </row>
    <row r="299" spans="1:15" ht="12.75">
      <c r="A299" s="28"/>
      <c r="B299" s="16"/>
      <c r="C299" s="16"/>
      <c r="D299" s="16"/>
      <c r="E299" s="29">
        <f>SUM(B300:D300)</f>
        <v>0</v>
      </c>
      <c r="F299" s="32"/>
      <c r="I299" s="2">
        <f t="shared" si="15"/>
        <v>11.700000000000003</v>
      </c>
      <c r="J299" s="2">
        <f t="shared" si="16"/>
        <v>8.159999999999998</v>
      </c>
      <c r="K299">
        <v>260</v>
      </c>
      <c r="L299" s="2">
        <f t="shared" si="12"/>
        <v>7.199999999999974</v>
      </c>
      <c r="M299" s="1">
        <v>0.00113449074074077</v>
      </c>
      <c r="N299">
        <v>190</v>
      </c>
      <c r="O299">
        <v>260</v>
      </c>
    </row>
    <row r="300" spans="1:15" ht="12.75">
      <c r="A300" s="28"/>
      <c r="B300" s="6">
        <f>IF((B299)&lt;3.27,0,450-VLOOKUP(B299,$L$41:$O$489,4,TRUE))</f>
        <v>0</v>
      </c>
      <c r="C300" s="6">
        <f>VLOOKUP(C299,$J$40:$K$489,2,TRUE)</f>
        <v>0</v>
      </c>
      <c r="D300" s="6">
        <f>VLOOKUP(D299,$I$40:$K$489,3,TRUE)</f>
        <v>0</v>
      </c>
      <c r="E300" s="30"/>
      <c r="F300" s="32"/>
      <c r="I300" s="2">
        <f t="shared" si="15"/>
        <v>11.770000000000003</v>
      </c>
      <c r="J300" s="2">
        <f t="shared" si="16"/>
        <v>8.185999999999998</v>
      </c>
      <c r="K300">
        <v>261</v>
      </c>
      <c r="L300" s="2">
        <f t="shared" si="12"/>
        <v>7.219999999999974</v>
      </c>
      <c r="M300" s="1">
        <v>0.00113668981481484</v>
      </c>
      <c r="N300">
        <v>189</v>
      </c>
      <c r="O300">
        <v>261</v>
      </c>
    </row>
    <row r="301" spans="1:15" ht="12.75">
      <c r="A301" s="34"/>
      <c r="B301" s="16"/>
      <c r="C301" s="16"/>
      <c r="D301" s="16"/>
      <c r="E301" s="29">
        <f>SUM(B302:D302)</f>
        <v>0</v>
      </c>
      <c r="F301" s="32"/>
      <c r="I301" s="2">
        <f t="shared" si="15"/>
        <v>11.840000000000003</v>
      </c>
      <c r="J301" s="2">
        <f t="shared" si="16"/>
        <v>8.211999999999998</v>
      </c>
      <c r="K301">
        <v>262</v>
      </c>
      <c r="L301" s="2">
        <f t="shared" si="12"/>
        <v>7.239999999999974</v>
      </c>
      <c r="M301" s="1">
        <v>0.00113888888888891</v>
      </c>
      <c r="N301">
        <v>188</v>
      </c>
      <c r="O301">
        <v>262</v>
      </c>
    </row>
    <row r="302" spans="1:15" ht="12.75">
      <c r="A302" s="34"/>
      <c r="B302" s="6">
        <f>IF((B301)&lt;3.27,0,450-VLOOKUP(B301,$L$41:$O$489,4,TRUE))</f>
        <v>0</v>
      </c>
      <c r="C302" s="6">
        <f>VLOOKUP(C301,$J$40:$K$489,2,TRUE)</f>
        <v>0</v>
      </c>
      <c r="D302" s="6">
        <f>VLOOKUP(D301,$I$40:$K$489,3,TRUE)</f>
        <v>0</v>
      </c>
      <c r="E302" s="30"/>
      <c r="F302" s="32"/>
      <c r="I302" s="2">
        <f t="shared" si="15"/>
        <v>11.910000000000004</v>
      </c>
      <c r="J302" s="2">
        <f t="shared" si="16"/>
        <v>8.237999999999998</v>
      </c>
      <c r="K302">
        <v>263</v>
      </c>
      <c r="L302" s="2">
        <f t="shared" si="12"/>
        <v>7.259999999999973</v>
      </c>
      <c r="M302" s="1">
        <v>0.00114108796296299</v>
      </c>
      <c r="N302">
        <v>187</v>
      </c>
      <c r="O302">
        <v>263</v>
      </c>
    </row>
    <row r="303" spans="1:15" ht="12.75">
      <c r="A303" s="35" t="s">
        <v>133</v>
      </c>
      <c r="B303" s="22"/>
      <c r="C303" s="23"/>
      <c r="D303" s="23"/>
      <c r="E303" s="24"/>
      <c r="F303" s="32"/>
      <c r="I303" s="2">
        <f t="shared" si="15"/>
        <v>11.980000000000004</v>
      </c>
      <c r="J303" s="2">
        <f t="shared" si="16"/>
        <v>8.263999999999998</v>
      </c>
      <c r="K303">
        <v>264</v>
      </c>
      <c r="L303" s="2">
        <f t="shared" si="12"/>
        <v>7.279999999999973</v>
      </c>
      <c r="M303" s="1">
        <v>0.00114328703703706</v>
      </c>
      <c r="N303">
        <v>186</v>
      </c>
      <c r="O303">
        <v>264</v>
      </c>
    </row>
    <row r="304" spans="1:15" ht="13.5" thickBot="1">
      <c r="A304" s="36"/>
      <c r="B304" s="25">
        <f>IF((B303)&lt;$M$41,0,450-VLOOKUP(B303,$M$41:$O$489,3,TRUE))</f>
        <v>0</v>
      </c>
      <c r="C304" s="26"/>
      <c r="D304" s="26"/>
      <c r="E304" s="27"/>
      <c r="F304" s="33"/>
      <c r="I304" s="2">
        <f t="shared" si="15"/>
        <v>12.050000000000004</v>
      </c>
      <c r="J304" s="2">
        <f t="shared" si="16"/>
        <v>8.289999999999997</v>
      </c>
      <c r="K304">
        <v>265</v>
      </c>
      <c r="L304" s="2">
        <f t="shared" si="12"/>
        <v>7.299999999999972</v>
      </c>
      <c r="M304" s="1">
        <v>0.00114548611111114</v>
      </c>
      <c r="N304">
        <v>185</v>
      </c>
      <c r="O304">
        <v>265</v>
      </c>
    </row>
    <row r="305" spans="9:15" ht="13.5" thickTop="1">
      <c r="I305" s="2">
        <f t="shared" si="15"/>
        <v>12.120000000000005</v>
      </c>
      <c r="J305" s="2">
        <f t="shared" si="16"/>
        <v>8.315999999999997</v>
      </c>
      <c r="K305">
        <v>266</v>
      </c>
      <c r="L305" s="2">
        <f aca="true" t="shared" si="17" ref="L305:L338">L304-($L$239-$L$339)/100</f>
        <v>7.319999999999972</v>
      </c>
      <c r="M305" s="1">
        <v>0.00114768518518521</v>
      </c>
      <c r="N305">
        <v>184</v>
      </c>
      <c r="O305">
        <v>266</v>
      </c>
    </row>
    <row r="306" spans="9:15" ht="13.5" thickBot="1">
      <c r="I306" s="2">
        <f t="shared" si="15"/>
        <v>12.190000000000005</v>
      </c>
      <c r="J306" s="2">
        <f t="shared" si="16"/>
        <v>8.341999999999997</v>
      </c>
      <c r="K306">
        <v>267</v>
      </c>
      <c r="L306" s="2">
        <f t="shared" si="17"/>
        <v>7.339999999999971</v>
      </c>
      <c r="M306" s="1">
        <v>0.00114988425925928</v>
      </c>
      <c r="N306">
        <v>183</v>
      </c>
      <c r="O306">
        <v>267</v>
      </c>
    </row>
    <row r="307" spans="1:15" ht="26.25" thickTop="1">
      <c r="A307" s="37"/>
      <c r="B307" s="38"/>
      <c r="C307" s="38"/>
      <c r="D307" s="38"/>
      <c r="E307" s="38"/>
      <c r="F307" s="39"/>
      <c r="I307" s="2">
        <f t="shared" si="15"/>
        <v>12.260000000000005</v>
      </c>
      <c r="J307" s="2">
        <f t="shared" si="16"/>
        <v>8.367999999999997</v>
      </c>
      <c r="K307">
        <v>268</v>
      </c>
      <c r="L307" s="2">
        <f t="shared" si="17"/>
        <v>7.359999999999971</v>
      </c>
      <c r="M307" s="1">
        <v>0.00115208333333336</v>
      </c>
      <c r="N307">
        <v>182</v>
      </c>
      <c r="O307">
        <v>268</v>
      </c>
    </row>
    <row r="308" spans="1:15" ht="12.75">
      <c r="A308" s="4" t="s">
        <v>5</v>
      </c>
      <c r="B308" s="5" t="s">
        <v>3</v>
      </c>
      <c r="C308" s="5" t="s">
        <v>96</v>
      </c>
      <c r="D308" s="5" t="s">
        <v>134</v>
      </c>
      <c r="E308" s="5" t="s">
        <v>4</v>
      </c>
      <c r="F308" s="40"/>
      <c r="I308" s="2">
        <f t="shared" si="15"/>
        <v>12.330000000000005</v>
      </c>
      <c r="J308" s="2">
        <f t="shared" si="16"/>
        <v>8.393999999999997</v>
      </c>
      <c r="K308">
        <v>269</v>
      </c>
      <c r="L308" s="2">
        <f t="shared" si="17"/>
        <v>7.379999999999971</v>
      </c>
      <c r="M308" s="1">
        <v>0.00115428240740743</v>
      </c>
      <c r="N308">
        <v>181</v>
      </c>
      <c r="O308">
        <v>269</v>
      </c>
    </row>
    <row r="309" spans="1:15" ht="12.75">
      <c r="A309" s="28"/>
      <c r="B309" s="16"/>
      <c r="C309" s="16"/>
      <c r="D309" s="16"/>
      <c r="E309" s="29">
        <f>SUM(B310:D310)</f>
        <v>0</v>
      </c>
      <c r="F309" s="31">
        <f>SUM(E309:E315)+B318</f>
        <v>0</v>
      </c>
      <c r="I309" s="2">
        <f t="shared" si="15"/>
        <v>12.400000000000006</v>
      </c>
      <c r="J309" s="2">
        <f t="shared" si="16"/>
        <v>8.419999999999996</v>
      </c>
      <c r="K309">
        <v>270</v>
      </c>
      <c r="L309" s="2">
        <f t="shared" si="17"/>
        <v>7.39999999999997</v>
      </c>
      <c r="M309" s="1">
        <v>0.00115648148148151</v>
      </c>
      <c r="N309">
        <v>180</v>
      </c>
      <c r="O309">
        <v>270</v>
      </c>
    </row>
    <row r="310" spans="1:15" ht="12.75">
      <c r="A310" s="28"/>
      <c r="B310" s="6">
        <f>IF((B309)&lt;3.27,0,450-VLOOKUP(B309,$L$41:$O$489,4,TRUE))</f>
        <v>0</v>
      </c>
      <c r="C310" s="6">
        <f>VLOOKUP(C309,$J$40:$K$489,2,TRUE)</f>
        <v>0</v>
      </c>
      <c r="D310" s="6">
        <f>VLOOKUP(D309,$I$40:$K$489,3,TRUE)</f>
        <v>0</v>
      </c>
      <c r="E310" s="30"/>
      <c r="F310" s="32"/>
      <c r="I310" s="2">
        <f t="shared" si="15"/>
        <v>12.470000000000006</v>
      </c>
      <c r="J310" s="2">
        <f t="shared" si="16"/>
        <v>8.445999999999996</v>
      </c>
      <c r="K310">
        <v>271</v>
      </c>
      <c r="L310" s="2">
        <f t="shared" si="17"/>
        <v>7.41999999999997</v>
      </c>
      <c r="M310" s="1">
        <v>0.00115868055555558</v>
      </c>
      <c r="N310">
        <v>179</v>
      </c>
      <c r="O310">
        <v>271</v>
      </c>
    </row>
    <row r="311" spans="1:15" ht="12.75">
      <c r="A311" s="28"/>
      <c r="B311" s="16"/>
      <c r="C311" s="16"/>
      <c r="D311" s="16"/>
      <c r="E311" s="29">
        <f>SUM(B312:D312)</f>
        <v>0</v>
      </c>
      <c r="F311" s="32"/>
      <c r="I311" s="2">
        <f t="shared" si="15"/>
        <v>12.540000000000006</v>
      </c>
      <c r="J311" s="2">
        <f t="shared" si="16"/>
        <v>8.471999999999996</v>
      </c>
      <c r="K311">
        <v>272</v>
      </c>
      <c r="L311" s="2">
        <f t="shared" si="17"/>
        <v>7.439999999999969</v>
      </c>
      <c r="M311" s="1">
        <v>0.00116087962962966</v>
      </c>
      <c r="N311">
        <v>178</v>
      </c>
      <c r="O311">
        <v>272</v>
      </c>
    </row>
    <row r="312" spans="1:15" ht="12.75">
      <c r="A312" s="28"/>
      <c r="B312" s="6">
        <f>IF((B311)&lt;3.27,0,450-VLOOKUP(B311,$L$41:$O$489,4,TRUE))</f>
        <v>0</v>
      </c>
      <c r="C312" s="6">
        <f>VLOOKUP(C311,$J$40:$K$489,2,TRUE)</f>
        <v>0</v>
      </c>
      <c r="D312" s="6">
        <f>VLOOKUP(D311,$I$40:$K$489,3,TRUE)</f>
        <v>0</v>
      </c>
      <c r="E312" s="30"/>
      <c r="F312" s="32"/>
      <c r="I312" s="2">
        <f t="shared" si="15"/>
        <v>12.610000000000007</v>
      </c>
      <c r="J312" s="2">
        <f t="shared" si="16"/>
        <v>8.497999999999996</v>
      </c>
      <c r="K312">
        <v>273</v>
      </c>
      <c r="L312" s="2">
        <f t="shared" si="17"/>
        <v>7.459999999999969</v>
      </c>
      <c r="M312" s="1">
        <v>0.00116307870370373</v>
      </c>
      <c r="N312">
        <v>177</v>
      </c>
      <c r="O312">
        <v>273</v>
      </c>
    </row>
    <row r="313" spans="1:15" ht="12.75">
      <c r="A313" s="28"/>
      <c r="B313" s="16"/>
      <c r="C313" s="16"/>
      <c r="D313" s="16"/>
      <c r="E313" s="29">
        <f>SUM(B314:D314)</f>
        <v>0</v>
      </c>
      <c r="F313" s="32"/>
      <c r="I313" s="2">
        <f t="shared" si="15"/>
        <v>12.680000000000007</v>
      </c>
      <c r="J313" s="2">
        <f t="shared" si="16"/>
        <v>8.523999999999996</v>
      </c>
      <c r="K313">
        <v>274</v>
      </c>
      <c r="L313" s="2">
        <f t="shared" si="17"/>
        <v>7.4799999999999685</v>
      </c>
      <c r="M313" s="1">
        <v>0.0011652777777778</v>
      </c>
      <c r="N313">
        <v>176</v>
      </c>
      <c r="O313">
        <v>274</v>
      </c>
    </row>
    <row r="314" spans="1:15" ht="12.75">
      <c r="A314" s="28"/>
      <c r="B314" s="6">
        <f>IF((B313)&lt;3.27,0,450-VLOOKUP(B313,$L$41:$O$489,4,TRUE))</f>
        <v>0</v>
      </c>
      <c r="C314" s="6">
        <f>VLOOKUP(C313,$J$40:$K$489,2,TRUE)</f>
        <v>0</v>
      </c>
      <c r="D314" s="6">
        <f>VLOOKUP(D313,$I$40:$K$489,3,TRUE)</f>
        <v>0</v>
      </c>
      <c r="E314" s="30"/>
      <c r="F314" s="32"/>
      <c r="I314" s="2">
        <f t="shared" si="15"/>
        <v>12.750000000000007</v>
      </c>
      <c r="J314" s="2">
        <f t="shared" si="16"/>
        <v>8.549999999999995</v>
      </c>
      <c r="K314">
        <v>275</v>
      </c>
      <c r="L314" s="2">
        <f t="shared" si="17"/>
        <v>7.499999999999968</v>
      </c>
      <c r="M314" s="1">
        <v>0.00116747685185188</v>
      </c>
      <c r="N314">
        <v>175</v>
      </c>
      <c r="O314">
        <v>275</v>
      </c>
    </row>
    <row r="315" spans="1:15" ht="12.75">
      <c r="A315" s="34"/>
      <c r="B315" s="16"/>
      <c r="C315" s="16"/>
      <c r="D315" s="16"/>
      <c r="E315" s="29">
        <f>SUM(B316:D316)</f>
        <v>0</v>
      </c>
      <c r="F315" s="32"/>
      <c r="I315" s="2">
        <f t="shared" si="15"/>
        <v>12.820000000000007</v>
      </c>
      <c r="J315" s="2">
        <f t="shared" si="16"/>
        <v>8.575999999999995</v>
      </c>
      <c r="K315">
        <v>276</v>
      </c>
      <c r="L315" s="2">
        <f t="shared" si="17"/>
        <v>7.519999999999968</v>
      </c>
      <c r="M315" s="1">
        <v>0.00116967592592595</v>
      </c>
      <c r="N315">
        <v>174</v>
      </c>
      <c r="O315">
        <v>276</v>
      </c>
    </row>
    <row r="316" spans="1:15" ht="12.75">
      <c r="A316" s="34"/>
      <c r="B316" s="6">
        <f>IF((B315)&lt;3.27,0,450-VLOOKUP(B315,$L$41:$O$489,4,TRUE))</f>
        <v>0</v>
      </c>
      <c r="C316" s="6">
        <f>VLOOKUP(C315,$J$40:$K$489,2,TRUE)</f>
        <v>0</v>
      </c>
      <c r="D316" s="6">
        <f>VLOOKUP(D315,$I$40:$K$489,3,TRUE)</f>
        <v>0</v>
      </c>
      <c r="E316" s="30"/>
      <c r="F316" s="32"/>
      <c r="I316" s="2">
        <f t="shared" si="15"/>
        <v>12.890000000000008</v>
      </c>
      <c r="J316" s="2">
        <f t="shared" si="16"/>
        <v>8.601999999999995</v>
      </c>
      <c r="K316">
        <v>277</v>
      </c>
      <c r="L316" s="2">
        <f t="shared" si="17"/>
        <v>7.539999999999967</v>
      </c>
      <c r="M316" s="1">
        <v>0.00117187500000003</v>
      </c>
      <c r="N316">
        <v>173</v>
      </c>
      <c r="O316">
        <v>277</v>
      </c>
    </row>
    <row r="317" spans="1:15" ht="12.75">
      <c r="A317" s="35" t="s">
        <v>133</v>
      </c>
      <c r="B317" s="22"/>
      <c r="C317" s="23"/>
      <c r="D317" s="23"/>
      <c r="E317" s="24"/>
      <c r="F317" s="32"/>
      <c r="I317" s="2">
        <f t="shared" si="15"/>
        <v>12.960000000000008</v>
      </c>
      <c r="J317" s="2">
        <f t="shared" si="16"/>
        <v>8.627999999999995</v>
      </c>
      <c r="K317">
        <v>278</v>
      </c>
      <c r="L317" s="2">
        <f t="shared" si="17"/>
        <v>7.559999999999967</v>
      </c>
      <c r="M317" s="1">
        <v>0.0011740740740741</v>
      </c>
      <c r="N317">
        <v>172</v>
      </c>
      <c r="O317">
        <v>278</v>
      </c>
    </row>
    <row r="318" spans="1:15" ht="13.5" thickBot="1">
      <c r="A318" s="36"/>
      <c r="B318" s="25">
        <f>IF((B317)&lt;$M$41,0,450-VLOOKUP(B317,$M$41:$O$489,3,TRUE))</f>
        <v>0</v>
      </c>
      <c r="C318" s="26"/>
      <c r="D318" s="26"/>
      <c r="E318" s="27"/>
      <c r="F318" s="33"/>
      <c r="I318" s="2">
        <f t="shared" si="15"/>
        <v>13.030000000000008</v>
      </c>
      <c r="J318" s="2">
        <f t="shared" si="16"/>
        <v>8.653999999999995</v>
      </c>
      <c r="K318">
        <v>279</v>
      </c>
      <c r="L318" s="2">
        <f t="shared" si="17"/>
        <v>7.579999999999966</v>
      </c>
      <c r="M318" s="1">
        <v>0.00117627314814817</v>
      </c>
      <c r="N318">
        <v>171</v>
      </c>
      <c r="O318">
        <v>279</v>
      </c>
    </row>
    <row r="319" spans="9:15" ht="13.5" thickTop="1">
      <c r="I319" s="2">
        <f t="shared" si="15"/>
        <v>13.100000000000009</v>
      </c>
      <c r="J319" s="2">
        <f t="shared" si="16"/>
        <v>8.679999999999994</v>
      </c>
      <c r="K319">
        <v>280</v>
      </c>
      <c r="L319" s="2">
        <f t="shared" si="17"/>
        <v>7.599999999999966</v>
      </c>
      <c r="M319" s="1">
        <v>0.00117847222222225</v>
      </c>
      <c r="N319">
        <v>170</v>
      </c>
      <c r="O319">
        <v>280</v>
      </c>
    </row>
    <row r="320" spans="9:15" ht="12.75">
      <c r="I320" s="2">
        <f t="shared" si="15"/>
        <v>13.170000000000009</v>
      </c>
      <c r="J320" s="2">
        <f t="shared" si="16"/>
        <v>8.705999999999994</v>
      </c>
      <c r="K320">
        <v>281</v>
      </c>
      <c r="L320" s="2">
        <f t="shared" si="17"/>
        <v>7.6199999999999655</v>
      </c>
      <c r="M320" s="1">
        <v>0.00118067129629632</v>
      </c>
      <c r="N320">
        <v>169</v>
      </c>
      <c r="O320">
        <v>281</v>
      </c>
    </row>
    <row r="321" spans="9:15" ht="12.75">
      <c r="I321" s="2">
        <f t="shared" si="15"/>
        <v>13.240000000000009</v>
      </c>
      <c r="J321" s="2">
        <f t="shared" si="16"/>
        <v>8.731999999999994</v>
      </c>
      <c r="K321">
        <v>282</v>
      </c>
      <c r="L321" s="2">
        <f t="shared" si="17"/>
        <v>7.639999999999965</v>
      </c>
      <c r="M321" s="1">
        <v>0.0011828703703704</v>
      </c>
      <c r="N321">
        <v>168</v>
      </c>
      <c r="O321">
        <v>282</v>
      </c>
    </row>
    <row r="322" spans="9:15" ht="12.75">
      <c r="I322" s="2">
        <f t="shared" si="15"/>
        <v>13.31000000000001</v>
      </c>
      <c r="J322" s="2">
        <f t="shared" si="16"/>
        <v>8.757999999999994</v>
      </c>
      <c r="K322">
        <v>283</v>
      </c>
      <c r="L322" s="2">
        <f t="shared" si="17"/>
        <v>7.659999999999965</v>
      </c>
      <c r="M322" s="1">
        <v>0.00118506944444447</v>
      </c>
      <c r="N322">
        <v>167</v>
      </c>
      <c r="O322">
        <v>283</v>
      </c>
    </row>
    <row r="323" spans="9:15" ht="12.75">
      <c r="I323" s="2">
        <f t="shared" si="15"/>
        <v>13.38000000000001</v>
      </c>
      <c r="J323" s="2">
        <f t="shared" si="16"/>
        <v>8.783999999999994</v>
      </c>
      <c r="K323">
        <v>284</v>
      </c>
      <c r="L323" s="2">
        <f t="shared" si="17"/>
        <v>7.679999999999964</v>
      </c>
      <c r="M323" s="1">
        <v>0.00118726851851855</v>
      </c>
      <c r="N323">
        <v>166</v>
      </c>
      <c r="O323">
        <v>284</v>
      </c>
    </row>
    <row r="324" spans="9:15" ht="12.75">
      <c r="I324" s="2">
        <f t="shared" si="15"/>
        <v>13.45000000000001</v>
      </c>
      <c r="J324" s="2">
        <f t="shared" si="16"/>
        <v>8.809999999999993</v>
      </c>
      <c r="K324">
        <v>285</v>
      </c>
      <c r="L324" s="2">
        <f t="shared" si="17"/>
        <v>7.699999999999964</v>
      </c>
      <c r="M324" s="1">
        <v>0.00118946759259262</v>
      </c>
      <c r="N324">
        <v>165</v>
      </c>
      <c r="O324">
        <v>285</v>
      </c>
    </row>
    <row r="325" spans="9:15" ht="12.75">
      <c r="I325" s="2">
        <f t="shared" si="15"/>
        <v>13.52000000000001</v>
      </c>
      <c r="J325" s="2">
        <f t="shared" si="16"/>
        <v>8.835999999999993</v>
      </c>
      <c r="K325">
        <v>286</v>
      </c>
      <c r="L325" s="2">
        <f t="shared" si="17"/>
        <v>7.719999999999963</v>
      </c>
      <c r="M325" s="1">
        <v>0.00119166666666669</v>
      </c>
      <c r="N325">
        <v>164</v>
      </c>
      <c r="O325">
        <v>286</v>
      </c>
    </row>
    <row r="326" spans="9:15" ht="12.75">
      <c r="I326" s="2">
        <f t="shared" si="15"/>
        <v>13.59000000000001</v>
      </c>
      <c r="J326" s="2">
        <f t="shared" si="16"/>
        <v>8.861999999999993</v>
      </c>
      <c r="K326">
        <v>287</v>
      </c>
      <c r="L326" s="2">
        <f t="shared" si="17"/>
        <v>7.739999999999963</v>
      </c>
      <c r="M326" s="1">
        <v>0.00119386574074077</v>
      </c>
      <c r="N326">
        <v>163</v>
      </c>
      <c r="O326">
        <v>287</v>
      </c>
    </row>
    <row r="327" spans="9:15" ht="12.75">
      <c r="I327" s="2">
        <f t="shared" si="15"/>
        <v>13.66000000000001</v>
      </c>
      <c r="J327" s="2">
        <f t="shared" si="16"/>
        <v>8.887999999999993</v>
      </c>
      <c r="K327">
        <v>288</v>
      </c>
      <c r="L327" s="2">
        <f t="shared" si="17"/>
        <v>7.7599999999999625</v>
      </c>
      <c r="M327" s="1">
        <v>0.00119606481481484</v>
      </c>
      <c r="N327">
        <v>162</v>
      </c>
      <c r="O327">
        <v>288</v>
      </c>
    </row>
    <row r="328" spans="9:15" ht="12.75">
      <c r="I328" s="2">
        <f t="shared" si="15"/>
        <v>13.730000000000011</v>
      </c>
      <c r="J328" s="2">
        <f t="shared" si="16"/>
        <v>8.913999999999993</v>
      </c>
      <c r="K328">
        <v>289</v>
      </c>
      <c r="L328" s="2">
        <f t="shared" si="17"/>
        <v>7.779999999999962</v>
      </c>
      <c r="M328" s="1">
        <v>0.00119826388888892</v>
      </c>
      <c r="N328">
        <v>161</v>
      </c>
      <c r="O328">
        <v>289</v>
      </c>
    </row>
    <row r="329" spans="9:15" ht="12.75">
      <c r="I329" s="2">
        <f t="shared" si="15"/>
        <v>13.800000000000011</v>
      </c>
      <c r="J329" s="2">
        <f t="shared" si="16"/>
        <v>8.939999999999992</v>
      </c>
      <c r="K329">
        <v>290</v>
      </c>
      <c r="L329" s="2">
        <f t="shared" si="17"/>
        <v>7.799999999999962</v>
      </c>
      <c r="M329" s="1">
        <v>0.00120046296296299</v>
      </c>
      <c r="N329">
        <v>160</v>
      </c>
      <c r="O329">
        <v>290</v>
      </c>
    </row>
    <row r="330" spans="9:15" ht="12.75">
      <c r="I330" s="2">
        <f t="shared" si="15"/>
        <v>13.870000000000012</v>
      </c>
      <c r="J330" s="2">
        <f t="shared" si="16"/>
        <v>8.965999999999992</v>
      </c>
      <c r="K330">
        <v>291</v>
      </c>
      <c r="L330" s="2">
        <f t="shared" si="17"/>
        <v>7.819999999999961</v>
      </c>
      <c r="M330" s="1">
        <v>0.00120266203703706</v>
      </c>
      <c r="N330">
        <v>159</v>
      </c>
      <c r="O330">
        <v>291</v>
      </c>
    </row>
    <row r="331" spans="9:15" ht="12.75">
      <c r="I331" s="2">
        <f t="shared" si="15"/>
        <v>13.940000000000012</v>
      </c>
      <c r="J331" s="2">
        <f t="shared" si="16"/>
        <v>8.991999999999992</v>
      </c>
      <c r="K331">
        <v>292</v>
      </c>
      <c r="L331" s="2">
        <f t="shared" si="17"/>
        <v>7.839999999999961</v>
      </c>
      <c r="M331" s="1">
        <v>0.00120486111111114</v>
      </c>
      <c r="N331">
        <v>158</v>
      </c>
      <c r="O331">
        <v>292</v>
      </c>
    </row>
    <row r="332" spans="9:15" ht="12.75">
      <c r="I332" s="2">
        <f t="shared" si="15"/>
        <v>14.010000000000012</v>
      </c>
      <c r="J332" s="2">
        <f t="shared" si="16"/>
        <v>9.017999999999992</v>
      </c>
      <c r="K332">
        <v>293</v>
      </c>
      <c r="L332" s="2">
        <f t="shared" si="17"/>
        <v>7.85999999999996</v>
      </c>
      <c r="M332" s="1">
        <v>0.00120706018518521</v>
      </c>
      <c r="N332">
        <v>157</v>
      </c>
      <c r="O332">
        <v>293</v>
      </c>
    </row>
    <row r="333" spans="9:15" ht="12.75">
      <c r="I333" s="2">
        <f t="shared" si="15"/>
        <v>14.080000000000013</v>
      </c>
      <c r="J333" s="2">
        <f t="shared" si="16"/>
        <v>9.043999999999992</v>
      </c>
      <c r="K333">
        <v>294</v>
      </c>
      <c r="L333" s="2">
        <f t="shared" si="17"/>
        <v>7.87999999999996</v>
      </c>
      <c r="M333" s="1">
        <v>0.00120925925925929</v>
      </c>
      <c r="N333">
        <v>156</v>
      </c>
      <c r="O333">
        <v>294</v>
      </c>
    </row>
    <row r="334" spans="9:15" ht="12.75">
      <c r="I334" s="2">
        <f t="shared" si="15"/>
        <v>14.150000000000013</v>
      </c>
      <c r="J334" s="2">
        <f t="shared" si="16"/>
        <v>9.069999999999991</v>
      </c>
      <c r="K334">
        <v>295</v>
      </c>
      <c r="L334" s="2">
        <f t="shared" si="17"/>
        <v>7.8999999999999595</v>
      </c>
      <c r="M334" s="1">
        <v>0.00121145833333336</v>
      </c>
      <c r="N334">
        <v>155</v>
      </c>
      <c r="O334">
        <v>295</v>
      </c>
    </row>
    <row r="335" spans="9:15" ht="12.75">
      <c r="I335" s="2">
        <f t="shared" si="15"/>
        <v>14.220000000000013</v>
      </c>
      <c r="J335" s="2">
        <f t="shared" si="16"/>
        <v>9.095999999999991</v>
      </c>
      <c r="K335">
        <v>296</v>
      </c>
      <c r="L335" s="2">
        <f t="shared" si="17"/>
        <v>7.919999999999959</v>
      </c>
      <c r="M335" s="1">
        <v>0.00121365740740744</v>
      </c>
      <c r="N335">
        <v>154</v>
      </c>
      <c r="O335">
        <v>296</v>
      </c>
    </row>
    <row r="336" spans="9:15" ht="12.75">
      <c r="I336" s="2">
        <f t="shared" si="15"/>
        <v>14.290000000000013</v>
      </c>
      <c r="J336" s="2">
        <f t="shared" si="16"/>
        <v>9.121999999999991</v>
      </c>
      <c r="K336">
        <v>297</v>
      </c>
      <c r="L336" s="2">
        <f t="shared" si="17"/>
        <v>7.939999999999959</v>
      </c>
      <c r="M336" s="1">
        <v>0.00121585648148151</v>
      </c>
      <c r="N336">
        <v>153</v>
      </c>
      <c r="O336">
        <v>297</v>
      </c>
    </row>
    <row r="337" spans="9:15" ht="12.75">
      <c r="I337" s="2">
        <f t="shared" si="15"/>
        <v>14.360000000000014</v>
      </c>
      <c r="J337" s="2">
        <f t="shared" si="16"/>
        <v>9.14799999999999</v>
      </c>
      <c r="K337">
        <v>298</v>
      </c>
      <c r="L337" s="2">
        <f t="shared" si="17"/>
        <v>7.959999999999958</v>
      </c>
      <c r="M337" s="1">
        <v>0.00121805555555558</v>
      </c>
      <c r="N337">
        <v>152</v>
      </c>
      <c r="O337">
        <v>298</v>
      </c>
    </row>
    <row r="338" spans="9:15" ht="12.75">
      <c r="I338" s="2">
        <f t="shared" si="15"/>
        <v>14.430000000000014</v>
      </c>
      <c r="J338" s="2">
        <f t="shared" si="16"/>
        <v>9.17399999999999</v>
      </c>
      <c r="K338">
        <v>299</v>
      </c>
      <c r="L338" s="2">
        <f t="shared" si="17"/>
        <v>7.979999999999958</v>
      </c>
      <c r="M338" s="1">
        <v>0.00122025462962966</v>
      </c>
      <c r="N338">
        <v>151</v>
      </c>
      <c r="O338">
        <v>299</v>
      </c>
    </row>
    <row r="339" spans="9:15" ht="12.75">
      <c r="I339" s="2">
        <f t="shared" si="15"/>
        <v>14.500000000000014</v>
      </c>
      <c r="J339" s="2">
        <f t="shared" si="16"/>
        <v>9.19999999999999</v>
      </c>
      <c r="K339">
        <v>300</v>
      </c>
      <c r="L339" s="19">
        <v>8</v>
      </c>
      <c r="M339" s="1">
        <v>0.00122245370370373</v>
      </c>
      <c r="N339">
        <v>150</v>
      </c>
      <c r="O339">
        <v>300</v>
      </c>
    </row>
    <row r="340" spans="9:15" ht="12.75">
      <c r="I340" s="2">
        <f t="shared" si="15"/>
        <v>14.570000000000014</v>
      </c>
      <c r="J340" s="2">
        <f t="shared" si="16"/>
        <v>9.22599999999999</v>
      </c>
      <c r="K340">
        <v>301</v>
      </c>
      <c r="L340" s="2">
        <f>L339-($L$339-$L$439)/100</f>
        <v>8.03</v>
      </c>
      <c r="M340" s="1">
        <v>0.00122465277777781</v>
      </c>
      <c r="N340">
        <v>149</v>
      </c>
      <c r="O340">
        <v>301</v>
      </c>
    </row>
    <row r="341" spans="9:15" ht="12.75">
      <c r="I341" s="2">
        <f t="shared" si="15"/>
        <v>14.640000000000015</v>
      </c>
      <c r="J341" s="2">
        <f t="shared" si="16"/>
        <v>9.25199999999999</v>
      </c>
      <c r="K341">
        <v>302</v>
      </c>
      <c r="L341" s="2">
        <f aca="true" t="shared" si="18" ref="L341:L404">L340-($L$339-$L$439)/100</f>
        <v>8.059999999999999</v>
      </c>
      <c r="M341" s="1">
        <v>0.00122685185185188</v>
      </c>
      <c r="N341">
        <v>148</v>
      </c>
      <c r="O341">
        <v>302</v>
      </c>
    </row>
    <row r="342" spans="9:15" ht="12.75">
      <c r="I342" s="2">
        <f t="shared" si="15"/>
        <v>14.710000000000015</v>
      </c>
      <c r="J342" s="2">
        <f t="shared" si="16"/>
        <v>9.27799999999999</v>
      </c>
      <c r="K342">
        <v>303</v>
      </c>
      <c r="L342" s="2">
        <f t="shared" si="18"/>
        <v>8.089999999999998</v>
      </c>
      <c r="M342" s="1">
        <v>0.00122905092592595</v>
      </c>
      <c r="N342">
        <v>147</v>
      </c>
      <c r="O342">
        <v>303</v>
      </c>
    </row>
    <row r="343" spans="9:15" ht="12.75">
      <c r="I343" s="2">
        <f t="shared" si="15"/>
        <v>14.780000000000015</v>
      </c>
      <c r="J343" s="2">
        <f t="shared" si="16"/>
        <v>9.30399999999999</v>
      </c>
      <c r="K343">
        <v>304</v>
      </c>
      <c r="L343" s="2">
        <f t="shared" si="18"/>
        <v>8.119999999999997</v>
      </c>
      <c r="M343" s="1">
        <v>0.00123125000000003</v>
      </c>
      <c r="N343">
        <v>146</v>
      </c>
      <c r="O343">
        <v>304</v>
      </c>
    </row>
    <row r="344" spans="9:15" ht="12.75">
      <c r="I344" s="2">
        <f t="shared" si="15"/>
        <v>14.850000000000016</v>
      </c>
      <c r="J344" s="2">
        <f t="shared" si="16"/>
        <v>9.32999999999999</v>
      </c>
      <c r="K344">
        <v>305</v>
      </c>
      <c r="L344" s="2">
        <f t="shared" si="18"/>
        <v>8.149999999999997</v>
      </c>
      <c r="M344" s="1">
        <v>0.0012334490740741</v>
      </c>
      <c r="N344">
        <v>145</v>
      </c>
      <c r="O344">
        <v>305</v>
      </c>
    </row>
    <row r="345" spans="9:15" ht="12.75">
      <c r="I345" s="2">
        <f t="shared" si="15"/>
        <v>14.920000000000016</v>
      </c>
      <c r="J345" s="2">
        <f t="shared" si="16"/>
        <v>9.35599999999999</v>
      </c>
      <c r="K345">
        <v>306</v>
      </c>
      <c r="L345" s="2">
        <f t="shared" si="18"/>
        <v>8.179999999999996</v>
      </c>
      <c r="M345" s="1">
        <v>0.00123564814814818</v>
      </c>
      <c r="N345">
        <v>144</v>
      </c>
      <c r="O345">
        <v>306</v>
      </c>
    </row>
    <row r="346" spans="9:15" ht="12.75">
      <c r="I346" s="2">
        <f t="shared" si="15"/>
        <v>14.990000000000016</v>
      </c>
      <c r="J346" s="2">
        <f t="shared" si="16"/>
        <v>9.381999999999989</v>
      </c>
      <c r="K346">
        <v>307</v>
      </c>
      <c r="L346" s="2">
        <f t="shared" si="18"/>
        <v>8.209999999999996</v>
      </c>
      <c r="M346" s="1">
        <v>0.00123784722222225</v>
      </c>
      <c r="N346">
        <v>143</v>
      </c>
      <c r="O346">
        <v>307</v>
      </c>
    </row>
    <row r="347" spans="9:15" ht="12.75">
      <c r="I347" s="2">
        <f t="shared" si="15"/>
        <v>15.060000000000016</v>
      </c>
      <c r="J347" s="2">
        <f t="shared" si="16"/>
        <v>9.407999999999989</v>
      </c>
      <c r="K347">
        <v>308</v>
      </c>
      <c r="L347" s="2">
        <f t="shared" si="18"/>
        <v>8.239999999999995</v>
      </c>
      <c r="M347" s="1">
        <v>0.00124004629629633</v>
      </c>
      <c r="N347">
        <v>142</v>
      </c>
      <c r="O347">
        <v>308</v>
      </c>
    </row>
    <row r="348" spans="9:15" ht="12.75">
      <c r="I348" s="2">
        <f t="shared" si="15"/>
        <v>15.130000000000017</v>
      </c>
      <c r="J348" s="2">
        <f t="shared" si="16"/>
        <v>9.433999999999989</v>
      </c>
      <c r="K348">
        <v>309</v>
      </c>
      <c r="L348" s="2">
        <f t="shared" si="18"/>
        <v>8.269999999999994</v>
      </c>
      <c r="M348" s="1">
        <v>0.0012422453703704</v>
      </c>
      <c r="N348">
        <v>141</v>
      </c>
      <c r="O348">
        <v>309</v>
      </c>
    </row>
    <row r="349" spans="9:15" ht="12.75">
      <c r="I349" s="2">
        <f t="shared" si="15"/>
        <v>15.200000000000017</v>
      </c>
      <c r="J349" s="2">
        <f t="shared" si="16"/>
        <v>9.459999999999988</v>
      </c>
      <c r="K349">
        <v>310</v>
      </c>
      <c r="L349" s="2">
        <f t="shared" si="18"/>
        <v>8.299999999999994</v>
      </c>
      <c r="M349" s="1">
        <v>0.00124444444444447</v>
      </c>
      <c r="N349">
        <v>140</v>
      </c>
      <c r="O349">
        <v>310</v>
      </c>
    </row>
    <row r="350" spans="9:15" ht="12.75">
      <c r="I350" s="2">
        <f t="shared" si="15"/>
        <v>15.270000000000017</v>
      </c>
      <c r="J350" s="2">
        <f t="shared" si="16"/>
        <v>9.485999999999988</v>
      </c>
      <c r="K350">
        <v>311</v>
      </c>
      <c r="L350" s="2">
        <f t="shared" si="18"/>
        <v>8.329999999999993</v>
      </c>
      <c r="M350" s="1">
        <v>0.00124664351851855</v>
      </c>
      <c r="N350">
        <v>139</v>
      </c>
      <c r="O350">
        <v>311</v>
      </c>
    </row>
    <row r="351" spans="9:15" ht="12.75">
      <c r="I351" s="2">
        <f t="shared" si="15"/>
        <v>15.340000000000018</v>
      </c>
      <c r="J351" s="2">
        <f t="shared" si="16"/>
        <v>9.511999999999988</v>
      </c>
      <c r="K351">
        <v>312</v>
      </c>
      <c r="L351" s="2">
        <f t="shared" si="18"/>
        <v>8.359999999999992</v>
      </c>
      <c r="M351" s="1">
        <v>0.00124884259259262</v>
      </c>
      <c r="N351">
        <v>138</v>
      </c>
      <c r="O351">
        <v>312</v>
      </c>
    </row>
    <row r="352" spans="9:15" ht="12.75">
      <c r="I352" s="2">
        <f t="shared" si="15"/>
        <v>15.410000000000018</v>
      </c>
      <c r="J352" s="2">
        <f t="shared" si="16"/>
        <v>9.537999999999988</v>
      </c>
      <c r="K352">
        <v>313</v>
      </c>
      <c r="L352" s="2">
        <f t="shared" si="18"/>
        <v>8.389999999999992</v>
      </c>
      <c r="M352" s="1">
        <v>0.0012510416666667</v>
      </c>
      <c r="N352">
        <v>137</v>
      </c>
      <c r="O352">
        <v>313</v>
      </c>
    </row>
    <row r="353" spans="9:15" ht="12.75">
      <c r="I353" s="2">
        <f t="shared" si="15"/>
        <v>15.480000000000018</v>
      </c>
      <c r="J353" s="2">
        <f t="shared" si="16"/>
        <v>9.563999999999988</v>
      </c>
      <c r="K353">
        <v>314</v>
      </c>
      <c r="L353" s="2">
        <f t="shared" si="18"/>
        <v>8.419999999999991</v>
      </c>
      <c r="M353" s="1">
        <v>0.00125324074074077</v>
      </c>
      <c r="N353">
        <v>136</v>
      </c>
      <c r="O353">
        <v>314</v>
      </c>
    </row>
    <row r="354" spans="9:15" ht="12.75">
      <c r="I354" s="2">
        <f t="shared" si="15"/>
        <v>15.550000000000018</v>
      </c>
      <c r="J354" s="2">
        <f t="shared" si="16"/>
        <v>9.589999999999987</v>
      </c>
      <c r="K354">
        <v>315</v>
      </c>
      <c r="L354" s="2">
        <f t="shared" si="18"/>
        <v>8.44999999999999</v>
      </c>
      <c r="M354" s="1">
        <v>0.00125543981481484</v>
      </c>
      <c r="N354">
        <v>135</v>
      </c>
      <c r="O354">
        <v>315</v>
      </c>
    </row>
    <row r="355" spans="9:15" ht="12.75">
      <c r="I355" s="2">
        <f aca="true" t="shared" si="19" ref="I355:I388">I354-($I$289-$I$389)/100</f>
        <v>15.620000000000019</v>
      </c>
      <c r="J355" s="2">
        <f aca="true" t="shared" si="20" ref="J355:J388">J354-($J$289-$J$389)/100</f>
        <v>9.615999999999987</v>
      </c>
      <c r="K355">
        <v>316</v>
      </c>
      <c r="L355" s="2">
        <f t="shared" si="18"/>
        <v>8.47999999999999</v>
      </c>
      <c r="M355" s="1">
        <v>0.00125763888888892</v>
      </c>
      <c r="N355">
        <v>134</v>
      </c>
      <c r="O355">
        <v>316</v>
      </c>
    </row>
    <row r="356" spans="9:15" ht="12.75">
      <c r="I356" s="2">
        <f t="shared" si="19"/>
        <v>15.690000000000019</v>
      </c>
      <c r="J356" s="2">
        <f t="shared" si="20"/>
        <v>9.641999999999987</v>
      </c>
      <c r="K356">
        <v>317</v>
      </c>
      <c r="L356" s="2">
        <f t="shared" si="18"/>
        <v>8.50999999999999</v>
      </c>
      <c r="M356" s="1">
        <v>0.00125983796296299</v>
      </c>
      <c r="N356">
        <v>133</v>
      </c>
      <c r="O356">
        <v>317</v>
      </c>
    </row>
    <row r="357" spans="9:15" ht="12.75">
      <c r="I357" s="2">
        <f t="shared" si="19"/>
        <v>15.76000000000002</v>
      </c>
      <c r="J357" s="2">
        <f t="shared" si="20"/>
        <v>9.667999999999987</v>
      </c>
      <c r="K357">
        <v>318</v>
      </c>
      <c r="L357" s="2">
        <f t="shared" si="18"/>
        <v>8.539999999999988</v>
      </c>
      <c r="M357" s="1">
        <v>0.00126203703703707</v>
      </c>
      <c r="N357">
        <v>132</v>
      </c>
      <c r="O357">
        <v>318</v>
      </c>
    </row>
    <row r="358" spans="9:15" ht="12.75">
      <c r="I358" s="2">
        <f t="shared" si="19"/>
        <v>15.83000000000002</v>
      </c>
      <c r="J358" s="2">
        <f t="shared" si="20"/>
        <v>9.693999999999987</v>
      </c>
      <c r="K358">
        <v>319</v>
      </c>
      <c r="L358" s="2">
        <f t="shared" si="18"/>
        <v>8.569999999999988</v>
      </c>
      <c r="M358" s="1">
        <v>0.00126423611111114</v>
      </c>
      <c r="N358">
        <v>131</v>
      </c>
      <c r="O358">
        <v>319</v>
      </c>
    </row>
    <row r="359" spans="9:15" ht="12.75">
      <c r="I359" s="2">
        <f t="shared" si="19"/>
        <v>15.90000000000002</v>
      </c>
      <c r="J359" s="2">
        <f t="shared" si="20"/>
        <v>9.719999999999986</v>
      </c>
      <c r="K359">
        <v>320</v>
      </c>
      <c r="L359" s="2">
        <f t="shared" si="18"/>
        <v>8.599999999999987</v>
      </c>
      <c r="M359" s="1">
        <v>0.00126643518518522</v>
      </c>
      <c r="N359">
        <v>130</v>
      </c>
      <c r="O359">
        <v>320</v>
      </c>
    </row>
    <row r="360" spans="9:15" ht="12.75">
      <c r="I360" s="2">
        <f t="shared" si="19"/>
        <v>15.97000000000002</v>
      </c>
      <c r="J360" s="2">
        <f t="shared" si="20"/>
        <v>9.745999999999986</v>
      </c>
      <c r="K360">
        <v>321</v>
      </c>
      <c r="L360" s="2">
        <f t="shared" si="18"/>
        <v>8.629999999999987</v>
      </c>
      <c r="M360" s="1">
        <v>0.00126863425925929</v>
      </c>
      <c r="N360">
        <v>129</v>
      </c>
      <c r="O360">
        <v>321</v>
      </c>
    </row>
    <row r="361" spans="9:15" ht="12.75">
      <c r="I361" s="2">
        <f t="shared" si="19"/>
        <v>16.04000000000002</v>
      </c>
      <c r="J361" s="2">
        <f t="shared" si="20"/>
        <v>9.771999999999986</v>
      </c>
      <c r="K361">
        <v>322</v>
      </c>
      <c r="L361" s="2">
        <f t="shared" si="18"/>
        <v>8.659999999999986</v>
      </c>
      <c r="M361" s="1">
        <v>0.00127083333333336</v>
      </c>
      <c r="N361">
        <v>128</v>
      </c>
      <c r="O361">
        <v>322</v>
      </c>
    </row>
    <row r="362" spans="9:15" ht="12.75">
      <c r="I362" s="2">
        <f t="shared" si="19"/>
        <v>16.11000000000002</v>
      </c>
      <c r="J362" s="2">
        <f t="shared" si="20"/>
        <v>9.797999999999986</v>
      </c>
      <c r="K362">
        <v>323</v>
      </c>
      <c r="L362" s="2">
        <f t="shared" si="18"/>
        <v>8.689999999999985</v>
      </c>
      <c r="M362" s="1">
        <v>0.00127303240740744</v>
      </c>
      <c r="N362">
        <v>127</v>
      </c>
      <c r="O362">
        <v>323</v>
      </c>
    </row>
    <row r="363" spans="9:15" ht="12.75">
      <c r="I363" s="2">
        <f t="shared" si="19"/>
        <v>16.18000000000002</v>
      </c>
      <c r="J363" s="2">
        <f t="shared" si="20"/>
        <v>9.823999999999986</v>
      </c>
      <c r="K363">
        <v>324</v>
      </c>
      <c r="L363" s="2">
        <f t="shared" si="18"/>
        <v>8.719999999999985</v>
      </c>
      <c r="M363" s="1">
        <v>0.00127523148148151</v>
      </c>
      <c r="N363">
        <v>126</v>
      </c>
      <c r="O363">
        <v>324</v>
      </c>
    </row>
    <row r="364" spans="9:15" ht="12.75">
      <c r="I364" s="2">
        <f t="shared" si="19"/>
        <v>16.25000000000002</v>
      </c>
      <c r="J364" s="2">
        <f t="shared" si="20"/>
        <v>9.849999999999985</v>
      </c>
      <c r="K364">
        <v>325</v>
      </c>
      <c r="L364" s="2">
        <f t="shared" si="18"/>
        <v>8.749999999999984</v>
      </c>
      <c r="M364" s="1">
        <v>0.00127743055555559</v>
      </c>
      <c r="N364">
        <v>125</v>
      </c>
      <c r="O364">
        <v>325</v>
      </c>
    </row>
    <row r="365" spans="9:15" ht="12.75">
      <c r="I365" s="2">
        <f t="shared" si="19"/>
        <v>16.32000000000002</v>
      </c>
      <c r="J365" s="2">
        <f t="shared" si="20"/>
        <v>9.875999999999985</v>
      </c>
      <c r="K365">
        <v>326</v>
      </c>
      <c r="L365" s="2">
        <f t="shared" si="18"/>
        <v>8.779999999999983</v>
      </c>
      <c r="M365" s="1">
        <v>0.00127962962962966</v>
      </c>
      <c r="N365">
        <v>124</v>
      </c>
      <c r="O365">
        <v>326</v>
      </c>
    </row>
    <row r="366" spans="9:15" ht="12.75">
      <c r="I366" s="2">
        <f t="shared" si="19"/>
        <v>16.390000000000022</v>
      </c>
      <c r="J366" s="2">
        <f t="shared" si="20"/>
        <v>9.901999999999985</v>
      </c>
      <c r="K366">
        <v>327</v>
      </c>
      <c r="L366" s="2">
        <f t="shared" si="18"/>
        <v>8.809999999999983</v>
      </c>
      <c r="M366" s="1">
        <v>0.00128182870370373</v>
      </c>
      <c r="N366">
        <v>123</v>
      </c>
      <c r="O366">
        <v>327</v>
      </c>
    </row>
    <row r="367" spans="9:15" ht="12.75">
      <c r="I367" s="2">
        <f t="shared" si="19"/>
        <v>16.460000000000022</v>
      </c>
      <c r="J367" s="2">
        <f t="shared" si="20"/>
        <v>9.927999999999985</v>
      </c>
      <c r="K367">
        <v>328</v>
      </c>
      <c r="L367" s="2">
        <f t="shared" si="18"/>
        <v>8.839999999999982</v>
      </c>
      <c r="M367" s="1">
        <v>0.00128402777777781</v>
      </c>
      <c r="N367">
        <v>122</v>
      </c>
      <c r="O367">
        <v>328</v>
      </c>
    </row>
    <row r="368" spans="9:15" ht="12.75">
      <c r="I368" s="2">
        <f t="shared" si="19"/>
        <v>16.530000000000022</v>
      </c>
      <c r="J368" s="2">
        <f t="shared" si="20"/>
        <v>9.953999999999985</v>
      </c>
      <c r="K368">
        <v>329</v>
      </c>
      <c r="L368" s="2">
        <f t="shared" si="18"/>
        <v>8.869999999999981</v>
      </c>
      <c r="M368" s="1">
        <v>0.00128622685185188</v>
      </c>
      <c r="N368">
        <v>121</v>
      </c>
      <c r="O368">
        <v>329</v>
      </c>
    </row>
    <row r="369" spans="9:15" ht="12.75">
      <c r="I369" s="2">
        <f t="shared" si="19"/>
        <v>16.600000000000023</v>
      </c>
      <c r="J369" s="2">
        <f t="shared" si="20"/>
        <v>9.979999999999984</v>
      </c>
      <c r="K369">
        <v>330</v>
      </c>
      <c r="L369" s="2">
        <f t="shared" si="18"/>
        <v>8.89999999999998</v>
      </c>
      <c r="M369" s="1">
        <v>0.00128842592592596</v>
      </c>
      <c r="N369">
        <v>120</v>
      </c>
      <c r="O369">
        <v>330</v>
      </c>
    </row>
    <row r="370" spans="9:15" ht="12.75">
      <c r="I370" s="2">
        <f t="shared" si="19"/>
        <v>16.670000000000023</v>
      </c>
      <c r="J370" s="2">
        <f t="shared" si="20"/>
        <v>10.005999999999984</v>
      </c>
      <c r="K370">
        <v>331</v>
      </c>
      <c r="L370" s="2">
        <f t="shared" si="18"/>
        <v>8.92999999999998</v>
      </c>
      <c r="M370" s="1">
        <v>0.00129062500000003</v>
      </c>
      <c r="N370">
        <v>119</v>
      </c>
      <c r="O370">
        <v>331</v>
      </c>
    </row>
    <row r="371" spans="9:15" ht="12.75">
      <c r="I371" s="2">
        <f t="shared" si="19"/>
        <v>16.740000000000023</v>
      </c>
      <c r="J371" s="2">
        <f t="shared" si="20"/>
        <v>10.031999999999984</v>
      </c>
      <c r="K371">
        <v>332</v>
      </c>
      <c r="L371" s="2">
        <f t="shared" si="18"/>
        <v>8.95999999999998</v>
      </c>
      <c r="M371" s="1">
        <v>0.00129282407407411</v>
      </c>
      <c r="N371">
        <v>118</v>
      </c>
      <c r="O371">
        <v>332</v>
      </c>
    </row>
    <row r="372" spans="9:15" ht="12.75">
      <c r="I372" s="2">
        <f t="shared" si="19"/>
        <v>16.810000000000024</v>
      </c>
      <c r="J372" s="2">
        <f t="shared" si="20"/>
        <v>10.057999999999984</v>
      </c>
      <c r="K372">
        <v>333</v>
      </c>
      <c r="L372" s="2">
        <f t="shared" si="18"/>
        <v>8.989999999999979</v>
      </c>
      <c r="M372" s="1">
        <v>0.00129502314814818</v>
      </c>
      <c r="N372">
        <v>117</v>
      </c>
      <c r="O372">
        <v>333</v>
      </c>
    </row>
    <row r="373" spans="9:15" ht="12.75">
      <c r="I373" s="2">
        <f t="shared" si="19"/>
        <v>16.880000000000024</v>
      </c>
      <c r="J373" s="2">
        <f t="shared" si="20"/>
        <v>10.083999999999984</v>
      </c>
      <c r="K373">
        <v>334</v>
      </c>
      <c r="L373" s="2">
        <f t="shared" si="18"/>
        <v>9.019999999999978</v>
      </c>
      <c r="M373" s="1">
        <v>0.00129722222222225</v>
      </c>
      <c r="N373">
        <v>116</v>
      </c>
      <c r="O373">
        <v>334</v>
      </c>
    </row>
    <row r="374" spans="9:15" ht="12.75">
      <c r="I374" s="2">
        <f t="shared" si="19"/>
        <v>16.950000000000024</v>
      </c>
      <c r="J374" s="2">
        <f t="shared" si="20"/>
        <v>10.109999999999983</v>
      </c>
      <c r="K374">
        <v>335</v>
      </c>
      <c r="L374" s="2">
        <f t="shared" si="18"/>
        <v>9.049999999999978</v>
      </c>
      <c r="M374" s="1">
        <v>0.00129942129629633</v>
      </c>
      <c r="N374">
        <v>115</v>
      </c>
      <c r="O374">
        <v>335</v>
      </c>
    </row>
    <row r="375" spans="9:15" ht="12.75">
      <c r="I375" s="2">
        <f t="shared" si="19"/>
        <v>17.020000000000024</v>
      </c>
      <c r="J375" s="2">
        <f t="shared" si="20"/>
        <v>10.135999999999983</v>
      </c>
      <c r="K375">
        <v>336</v>
      </c>
      <c r="L375" s="2">
        <f t="shared" si="18"/>
        <v>9.079999999999977</v>
      </c>
      <c r="M375" s="1">
        <v>0.0013016203703704</v>
      </c>
      <c r="N375">
        <v>114</v>
      </c>
      <c r="O375">
        <v>336</v>
      </c>
    </row>
    <row r="376" spans="9:15" ht="12.75">
      <c r="I376" s="2">
        <f t="shared" si="19"/>
        <v>17.090000000000025</v>
      </c>
      <c r="J376" s="2">
        <f t="shared" si="20"/>
        <v>10.161999999999983</v>
      </c>
      <c r="K376">
        <v>337</v>
      </c>
      <c r="L376" s="2">
        <f t="shared" si="18"/>
        <v>9.109999999999976</v>
      </c>
      <c r="M376" s="1">
        <v>0.00130381944444448</v>
      </c>
      <c r="N376">
        <v>113</v>
      </c>
      <c r="O376">
        <v>337</v>
      </c>
    </row>
    <row r="377" spans="9:15" ht="12.75">
      <c r="I377" s="2">
        <f t="shared" si="19"/>
        <v>17.160000000000025</v>
      </c>
      <c r="J377" s="2">
        <f t="shared" si="20"/>
        <v>10.187999999999983</v>
      </c>
      <c r="K377">
        <v>338</v>
      </c>
      <c r="L377" s="2">
        <f t="shared" si="18"/>
        <v>9.139999999999976</v>
      </c>
      <c r="M377" s="1">
        <v>0.00130601851851855</v>
      </c>
      <c r="N377">
        <v>112</v>
      </c>
      <c r="O377">
        <v>338</v>
      </c>
    </row>
    <row r="378" spans="9:15" ht="12.75">
      <c r="I378" s="2">
        <f t="shared" si="19"/>
        <v>17.230000000000025</v>
      </c>
      <c r="J378" s="2">
        <f t="shared" si="20"/>
        <v>10.213999999999983</v>
      </c>
      <c r="K378">
        <v>339</v>
      </c>
      <c r="L378" s="2">
        <f t="shared" si="18"/>
        <v>9.169999999999975</v>
      </c>
      <c r="M378" s="1">
        <v>0.00130821759259262</v>
      </c>
      <c r="N378">
        <v>111</v>
      </c>
      <c r="O378">
        <v>339</v>
      </c>
    </row>
    <row r="379" spans="9:15" ht="12.75">
      <c r="I379" s="2">
        <f t="shared" si="19"/>
        <v>17.300000000000026</v>
      </c>
      <c r="J379" s="2">
        <f t="shared" si="20"/>
        <v>10.239999999999982</v>
      </c>
      <c r="K379">
        <v>340</v>
      </c>
      <c r="L379" s="2">
        <f t="shared" si="18"/>
        <v>9.199999999999974</v>
      </c>
      <c r="M379" s="1">
        <v>0.0013104166666667</v>
      </c>
      <c r="N379">
        <v>110</v>
      </c>
      <c r="O379">
        <v>340</v>
      </c>
    </row>
    <row r="380" spans="9:15" ht="12.75">
      <c r="I380" s="2">
        <f t="shared" si="19"/>
        <v>17.370000000000026</v>
      </c>
      <c r="J380" s="2">
        <f t="shared" si="20"/>
        <v>10.265999999999982</v>
      </c>
      <c r="K380">
        <v>341</v>
      </c>
      <c r="L380" s="2">
        <f t="shared" si="18"/>
        <v>9.229999999999974</v>
      </c>
      <c r="M380" s="1">
        <v>0.00131261574074077</v>
      </c>
      <c r="N380">
        <v>109</v>
      </c>
      <c r="O380">
        <v>341</v>
      </c>
    </row>
    <row r="381" spans="9:15" ht="12.75">
      <c r="I381" s="2">
        <f t="shared" si="19"/>
        <v>17.440000000000026</v>
      </c>
      <c r="J381" s="2">
        <f t="shared" si="20"/>
        <v>10.291999999999982</v>
      </c>
      <c r="K381">
        <v>342</v>
      </c>
      <c r="L381" s="2">
        <f t="shared" si="18"/>
        <v>9.259999999999973</v>
      </c>
      <c r="M381" s="1">
        <v>0.00131481481481485</v>
      </c>
      <c r="N381">
        <v>108</v>
      </c>
      <c r="O381">
        <v>342</v>
      </c>
    </row>
    <row r="382" spans="9:15" ht="12.75">
      <c r="I382" s="2">
        <f t="shared" si="19"/>
        <v>17.510000000000026</v>
      </c>
      <c r="J382" s="2">
        <f t="shared" si="20"/>
        <v>10.317999999999982</v>
      </c>
      <c r="K382">
        <v>343</v>
      </c>
      <c r="L382" s="2">
        <f t="shared" si="18"/>
        <v>9.289999999999973</v>
      </c>
      <c r="M382" s="1">
        <v>0.00131701388888892</v>
      </c>
      <c r="N382">
        <v>107</v>
      </c>
      <c r="O382">
        <v>343</v>
      </c>
    </row>
    <row r="383" spans="9:15" ht="12.75">
      <c r="I383" s="2">
        <f t="shared" si="19"/>
        <v>17.580000000000027</v>
      </c>
      <c r="J383" s="2">
        <f t="shared" si="20"/>
        <v>10.343999999999982</v>
      </c>
      <c r="K383">
        <v>344</v>
      </c>
      <c r="L383" s="2">
        <f t="shared" si="18"/>
        <v>9.319999999999972</v>
      </c>
      <c r="M383" s="1">
        <v>0.001319212962963</v>
      </c>
      <c r="N383">
        <v>106</v>
      </c>
      <c r="O383">
        <v>344</v>
      </c>
    </row>
    <row r="384" spans="9:15" ht="12.75">
      <c r="I384" s="2">
        <f t="shared" si="19"/>
        <v>17.650000000000027</v>
      </c>
      <c r="J384" s="2">
        <f t="shared" si="20"/>
        <v>10.369999999999981</v>
      </c>
      <c r="K384">
        <v>345</v>
      </c>
      <c r="L384" s="2">
        <f t="shared" si="18"/>
        <v>9.349999999999971</v>
      </c>
      <c r="M384" s="1">
        <v>0.00132141203703707</v>
      </c>
      <c r="N384">
        <v>105</v>
      </c>
      <c r="O384">
        <v>345</v>
      </c>
    </row>
    <row r="385" spans="9:15" ht="12.75">
      <c r="I385" s="2">
        <f t="shared" si="19"/>
        <v>17.720000000000027</v>
      </c>
      <c r="J385" s="2">
        <f t="shared" si="20"/>
        <v>10.395999999999981</v>
      </c>
      <c r="K385">
        <v>346</v>
      </c>
      <c r="L385" s="2">
        <f t="shared" si="18"/>
        <v>9.37999999999997</v>
      </c>
      <c r="M385" s="1">
        <v>0.00132361111111114</v>
      </c>
      <c r="N385">
        <v>104</v>
      </c>
      <c r="O385">
        <v>346</v>
      </c>
    </row>
    <row r="386" spans="9:15" ht="12.75">
      <c r="I386" s="2">
        <f t="shared" si="19"/>
        <v>17.790000000000028</v>
      </c>
      <c r="J386" s="2">
        <f t="shared" si="20"/>
        <v>10.421999999999981</v>
      </c>
      <c r="K386">
        <v>347</v>
      </c>
      <c r="L386" s="2">
        <f t="shared" si="18"/>
        <v>9.40999999999997</v>
      </c>
      <c r="M386" s="1">
        <v>0.00132581018518522</v>
      </c>
      <c r="N386">
        <v>103</v>
      </c>
      <c r="O386">
        <v>347</v>
      </c>
    </row>
    <row r="387" spans="9:15" ht="12.75">
      <c r="I387" s="2">
        <f t="shared" si="19"/>
        <v>17.860000000000028</v>
      </c>
      <c r="J387" s="2">
        <f t="shared" si="20"/>
        <v>10.44799999999998</v>
      </c>
      <c r="K387">
        <v>348</v>
      </c>
      <c r="L387" s="2">
        <f t="shared" si="18"/>
        <v>9.43999999999997</v>
      </c>
      <c r="M387" s="1">
        <v>0.00132800925925929</v>
      </c>
      <c r="N387">
        <v>102</v>
      </c>
      <c r="O387">
        <v>348</v>
      </c>
    </row>
    <row r="388" spans="9:15" ht="12.75">
      <c r="I388" s="2">
        <f t="shared" si="19"/>
        <v>17.930000000000028</v>
      </c>
      <c r="J388" s="2">
        <f t="shared" si="20"/>
        <v>10.47399999999998</v>
      </c>
      <c r="K388">
        <v>349</v>
      </c>
      <c r="L388" s="2">
        <f t="shared" si="18"/>
        <v>9.469999999999969</v>
      </c>
      <c r="M388" s="1">
        <v>0.00133020833333337</v>
      </c>
      <c r="N388">
        <v>101</v>
      </c>
      <c r="O388">
        <v>349</v>
      </c>
    </row>
    <row r="389" spans="9:15" ht="12.75">
      <c r="I389" s="19">
        <v>18</v>
      </c>
      <c r="J389" s="19">
        <v>10.5</v>
      </c>
      <c r="K389">
        <v>350</v>
      </c>
      <c r="L389" s="2">
        <f t="shared" si="18"/>
        <v>9.499999999999968</v>
      </c>
      <c r="M389" s="1">
        <v>0.00133240740740744</v>
      </c>
      <c r="N389" s="3">
        <v>100</v>
      </c>
      <c r="O389">
        <v>350</v>
      </c>
    </row>
    <row r="390" spans="9:15" ht="12.75">
      <c r="I390" s="2">
        <f>I389-($I$389-$I$490)/101</f>
        <v>18.08910891089109</v>
      </c>
      <c r="J390" s="2">
        <f>J389-($J$389-$J$490)/101</f>
        <v>10.544554455445544</v>
      </c>
      <c r="K390">
        <v>351</v>
      </c>
      <c r="L390" s="2">
        <f t="shared" si="18"/>
        <v>9.529999999999967</v>
      </c>
      <c r="M390" s="1">
        <v>0.00133460648148151</v>
      </c>
      <c r="N390">
        <v>99</v>
      </c>
      <c r="O390">
        <v>351</v>
      </c>
    </row>
    <row r="391" spans="9:15" ht="12.75">
      <c r="I391" s="2">
        <f aca="true" t="shared" si="21" ref="I391:I454">I390-($I$389-$I$490)/101</f>
        <v>18.178217821782177</v>
      </c>
      <c r="J391" s="2">
        <f aca="true" t="shared" si="22" ref="J391:J454">J390-($J$389-$J$490)/101</f>
        <v>10.589108910891088</v>
      </c>
      <c r="K391">
        <v>352</v>
      </c>
      <c r="L391" s="2">
        <f t="shared" si="18"/>
        <v>9.559999999999967</v>
      </c>
      <c r="M391" s="1">
        <v>0.00133680555555559</v>
      </c>
      <c r="N391">
        <v>98</v>
      </c>
      <c r="O391">
        <v>352</v>
      </c>
    </row>
    <row r="392" spans="9:15" ht="12.75">
      <c r="I392" s="2">
        <f t="shared" si="21"/>
        <v>18.267326732673265</v>
      </c>
      <c r="J392" s="2">
        <f t="shared" si="22"/>
        <v>10.633663366336632</v>
      </c>
      <c r="K392">
        <v>353</v>
      </c>
      <c r="L392" s="2">
        <f t="shared" si="18"/>
        <v>9.589999999999966</v>
      </c>
      <c r="M392" s="1">
        <v>0.00133900462962966</v>
      </c>
      <c r="N392">
        <v>97</v>
      </c>
      <c r="O392">
        <v>353</v>
      </c>
    </row>
    <row r="393" spans="9:15" ht="12.75">
      <c r="I393" s="2">
        <f t="shared" si="21"/>
        <v>18.356435643564353</v>
      </c>
      <c r="J393" s="2">
        <f t="shared" si="22"/>
        <v>10.678217821782177</v>
      </c>
      <c r="K393">
        <v>354</v>
      </c>
      <c r="L393" s="2">
        <f t="shared" si="18"/>
        <v>9.619999999999965</v>
      </c>
      <c r="M393" s="1">
        <v>0.00134120370370374</v>
      </c>
      <c r="N393">
        <v>96</v>
      </c>
      <c r="O393">
        <v>354</v>
      </c>
    </row>
    <row r="394" spans="9:15" ht="12.75">
      <c r="I394" s="2">
        <f t="shared" si="21"/>
        <v>18.44554455445544</v>
      </c>
      <c r="J394" s="2">
        <f t="shared" si="22"/>
        <v>10.72277227722772</v>
      </c>
      <c r="K394">
        <v>355</v>
      </c>
      <c r="L394" s="2">
        <f t="shared" si="18"/>
        <v>9.649999999999965</v>
      </c>
      <c r="M394" s="1">
        <v>0.00134340277777781</v>
      </c>
      <c r="N394">
        <v>95</v>
      </c>
      <c r="O394">
        <v>355</v>
      </c>
    </row>
    <row r="395" spans="9:15" ht="12.75">
      <c r="I395" s="2">
        <f t="shared" si="21"/>
        <v>18.53465346534653</v>
      </c>
      <c r="J395" s="2">
        <f t="shared" si="22"/>
        <v>10.767326732673265</v>
      </c>
      <c r="K395">
        <v>356</v>
      </c>
      <c r="L395" s="2">
        <f t="shared" si="18"/>
        <v>9.679999999999964</v>
      </c>
      <c r="M395" s="1">
        <v>0.00134560185185189</v>
      </c>
      <c r="N395">
        <v>94</v>
      </c>
      <c r="O395">
        <v>356</v>
      </c>
    </row>
    <row r="396" spans="9:15" ht="12.75">
      <c r="I396" s="2">
        <f t="shared" si="21"/>
        <v>18.623762376237618</v>
      </c>
      <c r="J396" s="2">
        <f t="shared" si="22"/>
        <v>10.811881188118809</v>
      </c>
      <c r="K396">
        <v>357</v>
      </c>
      <c r="L396" s="2">
        <f t="shared" si="18"/>
        <v>9.709999999999964</v>
      </c>
      <c r="M396" s="1">
        <v>0.00134780092592596</v>
      </c>
      <c r="N396">
        <v>93</v>
      </c>
      <c r="O396">
        <v>357</v>
      </c>
    </row>
    <row r="397" spans="9:15" ht="12.75">
      <c r="I397" s="2">
        <f t="shared" si="21"/>
        <v>18.712871287128706</v>
      </c>
      <c r="J397" s="2">
        <f t="shared" si="22"/>
        <v>10.856435643564353</v>
      </c>
      <c r="K397">
        <v>358</v>
      </c>
      <c r="L397" s="2">
        <f t="shared" si="18"/>
        <v>9.739999999999963</v>
      </c>
      <c r="M397" s="1">
        <v>0.00135000000000003</v>
      </c>
      <c r="N397">
        <v>92</v>
      </c>
      <c r="O397">
        <v>358</v>
      </c>
    </row>
    <row r="398" spans="9:15" ht="12.75">
      <c r="I398" s="2">
        <f t="shared" si="21"/>
        <v>18.801980198019795</v>
      </c>
      <c r="J398" s="2">
        <f t="shared" si="22"/>
        <v>10.900990099009897</v>
      </c>
      <c r="K398">
        <v>359</v>
      </c>
      <c r="L398" s="2">
        <f t="shared" si="18"/>
        <v>9.769999999999962</v>
      </c>
      <c r="M398" s="1">
        <v>0.00135219907407411</v>
      </c>
      <c r="N398">
        <v>91</v>
      </c>
      <c r="O398">
        <v>359</v>
      </c>
    </row>
    <row r="399" spans="9:15" ht="12.75">
      <c r="I399" s="2">
        <f t="shared" si="21"/>
        <v>18.891089108910883</v>
      </c>
      <c r="J399" s="2">
        <f t="shared" si="22"/>
        <v>10.945544554455441</v>
      </c>
      <c r="K399">
        <v>360</v>
      </c>
      <c r="L399" s="2">
        <f t="shared" si="18"/>
        <v>9.799999999999962</v>
      </c>
      <c r="M399" s="1">
        <v>0.00135439814814818</v>
      </c>
      <c r="N399">
        <v>90</v>
      </c>
      <c r="O399">
        <v>360</v>
      </c>
    </row>
    <row r="400" spans="9:15" ht="12.75">
      <c r="I400" s="2">
        <f t="shared" si="21"/>
        <v>18.98019801980197</v>
      </c>
      <c r="J400" s="2">
        <f t="shared" si="22"/>
        <v>10.990099009900986</v>
      </c>
      <c r="K400">
        <v>361</v>
      </c>
      <c r="L400" s="2">
        <f t="shared" si="18"/>
        <v>9.829999999999961</v>
      </c>
      <c r="M400" s="1">
        <v>0.00135659722222226</v>
      </c>
      <c r="N400">
        <v>89</v>
      </c>
      <c r="O400">
        <v>361</v>
      </c>
    </row>
    <row r="401" spans="9:15" ht="12.75">
      <c r="I401" s="2">
        <f t="shared" si="21"/>
        <v>19.06930693069306</v>
      </c>
      <c r="J401" s="2">
        <f t="shared" si="22"/>
        <v>11.03465346534653</v>
      </c>
      <c r="K401">
        <v>362</v>
      </c>
      <c r="L401" s="2">
        <f t="shared" si="18"/>
        <v>9.85999999999996</v>
      </c>
      <c r="M401" s="1">
        <v>0.00135879629629633</v>
      </c>
      <c r="N401">
        <v>88</v>
      </c>
      <c r="O401">
        <v>362</v>
      </c>
    </row>
    <row r="402" spans="9:15" ht="12.75">
      <c r="I402" s="2">
        <f t="shared" si="21"/>
        <v>19.158415841584148</v>
      </c>
      <c r="J402" s="2">
        <f t="shared" si="22"/>
        <v>11.079207920792074</v>
      </c>
      <c r="K402">
        <v>363</v>
      </c>
      <c r="L402" s="2">
        <f t="shared" si="18"/>
        <v>9.88999999999996</v>
      </c>
      <c r="M402" s="1">
        <v>0.0013609953703704</v>
      </c>
      <c r="N402">
        <v>87</v>
      </c>
      <c r="O402">
        <v>363</v>
      </c>
    </row>
    <row r="403" spans="9:15" ht="12.75">
      <c r="I403" s="2">
        <f t="shared" si="21"/>
        <v>19.247524752475236</v>
      </c>
      <c r="J403" s="2">
        <f t="shared" si="22"/>
        <v>11.123762376237618</v>
      </c>
      <c r="K403">
        <v>364</v>
      </c>
      <c r="L403" s="2">
        <f t="shared" si="18"/>
        <v>9.919999999999959</v>
      </c>
      <c r="M403" s="1">
        <v>0.00136319444444448</v>
      </c>
      <c r="N403">
        <v>86</v>
      </c>
      <c r="O403">
        <v>364</v>
      </c>
    </row>
    <row r="404" spans="9:15" ht="12.75">
      <c r="I404" s="2">
        <f t="shared" si="21"/>
        <v>19.336633663366324</v>
      </c>
      <c r="J404" s="2">
        <f t="shared" si="22"/>
        <v>11.168316831683162</v>
      </c>
      <c r="K404">
        <v>365</v>
      </c>
      <c r="L404" s="2">
        <f t="shared" si="18"/>
        <v>9.949999999999958</v>
      </c>
      <c r="M404" s="1">
        <v>0.00136539351851855</v>
      </c>
      <c r="N404">
        <v>85</v>
      </c>
      <c r="O404">
        <v>365</v>
      </c>
    </row>
    <row r="405" spans="9:15" ht="12.75">
      <c r="I405" s="2">
        <f t="shared" si="21"/>
        <v>19.425742574257413</v>
      </c>
      <c r="J405" s="2">
        <f t="shared" si="22"/>
        <v>11.212871287128706</v>
      </c>
      <c r="K405">
        <v>366</v>
      </c>
      <c r="L405" s="2">
        <f aca="true" t="shared" si="23" ref="L405:L438">L404-($L$339-$L$439)/100</f>
        <v>9.979999999999958</v>
      </c>
      <c r="M405" s="1">
        <v>0.00136759259259263</v>
      </c>
      <c r="N405">
        <v>84</v>
      </c>
      <c r="O405">
        <v>366</v>
      </c>
    </row>
    <row r="406" spans="9:15" ht="12.75">
      <c r="I406" s="2">
        <f t="shared" si="21"/>
        <v>19.5148514851485</v>
      </c>
      <c r="J406" s="2">
        <f t="shared" si="22"/>
        <v>11.25742574257425</v>
      </c>
      <c r="K406">
        <v>367</v>
      </c>
      <c r="L406" s="2">
        <f t="shared" si="23"/>
        <v>10.009999999999957</v>
      </c>
      <c r="M406" s="1">
        <v>0.0013697916666667</v>
      </c>
      <c r="N406">
        <v>83</v>
      </c>
      <c r="O406">
        <v>367</v>
      </c>
    </row>
    <row r="407" spans="9:15" ht="12.75">
      <c r="I407" s="2">
        <f t="shared" si="21"/>
        <v>19.60396039603959</v>
      </c>
      <c r="J407" s="2">
        <f t="shared" si="22"/>
        <v>11.301980198019795</v>
      </c>
      <c r="K407">
        <v>368</v>
      </c>
      <c r="L407" s="2">
        <f t="shared" si="23"/>
        <v>10.039999999999957</v>
      </c>
      <c r="M407" s="1">
        <v>0.00137199074074078</v>
      </c>
      <c r="N407">
        <v>82</v>
      </c>
      <c r="O407">
        <v>368</v>
      </c>
    </row>
    <row r="408" spans="9:15" ht="12.75">
      <c r="I408" s="2">
        <f t="shared" si="21"/>
        <v>19.693069306930678</v>
      </c>
      <c r="J408" s="2">
        <f t="shared" si="22"/>
        <v>11.346534653465339</v>
      </c>
      <c r="K408">
        <v>369</v>
      </c>
      <c r="L408" s="2">
        <f t="shared" si="23"/>
        <v>10.069999999999956</v>
      </c>
      <c r="M408" s="1">
        <v>0.00137418981481485</v>
      </c>
      <c r="N408">
        <v>81</v>
      </c>
      <c r="O408">
        <v>369</v>
      </c>
    </row>
    <row r="409" spans="9:15" ht="12.75">
      <c r="I409" s="2">
        <f t="shared" si="21"/>
        <v>19.782178217821766</v>
      </c>
      <c r="J409" s="2">
        <f t="shared" si="22"/>
        <v>11.391089108910883</v>
      </c>
      <c r="K409">
        <v>370</v>
      </c>
      <c r="L409" s="2">
        <f t="shared" si="23"/>
        <v>10.099999999999955</v>
      </c>
      <c r="M409" s="1">
        <v>0.00137638888888892</v>
      </c>
      <c r="N409">
        <v>80</v>
      </c>
      <c r="O409">
        <v>370</v>
      </c>
    </row>
    <row r="410" spans="9:15" ht="12.75">
      <c r="I410" s="2">
        <f t="shared" si="21"/>
        <v>19.871287128712854</v>
      </c>
      <c r="J410" s="2">
        <f t="shared" si="22"/>
        <v>11.435643564356427</v>
      </c>
      <c r="K410">
        <v>371</v>
      </c>
      <c r="L410" s="2">
        <f t="shared" si="23"/>
        <v>10.129999999999955</v>
      </c>
      <c r="M410" s="1">
        <v>0.001378587962963</v>
      </c>
      <c r="N410">
        <v>79</v>
      </c>
      <c r="O410">
        <v>371</v>
      </c>
    </row>
    <row r="411" spans="9:15" ht="12.75">
      <c r="I411" s="2">
        <f t="shared" si="21"/>
        <v>19.960396039603943</v>
      </c>
      <c r="J411" s="2">
        <f t="shared" si="22"/>
        <v>11.480198019801971</v>
      </c>
      <c r="K411">
        <v>372</v>
      </c>
      <c r="L411" s="2">
        <f t="shared" si="23"/>
        <v>10.159999999999954</v>
      </c>
      <c r="M411" s="1">
        <v>0.00138078703703707</v>
      </c>
      <c r="N411">
        <v>78</v>
      </c>
      <c r="O411">
        <v>372</v>
      </c>
    </row>
    <row r="412" spans="9:15" ht="12.75">
      <c r="I412" s="2">
        <f t="shared" si="21"/>
        <v>20.04950495049503</v>
      </c>
      <c r="J412" s="2">
        <f t="shared" si="22"/>
        <v>11.524752475247515</v>
      </c>
      <c r="K412">
        <v>373</v>
      </c>
      <c r="L412" s="2">
        <f t="shared" si="23"/>
        <v>10.189999999999953</v>
      </c>
      <c r="M412" s="1">
        <v>0.00138298611111115</v>
      </c>
      <c r="N412">
        <v>77</v>
      </c>
      <c r="O412">
        <v>373</v>
      </c>
    </row>
    <row r="413" spans="9:15" ht="12.75">
      <c r="I413" s="2">
        <f t="shared" si="21"/>
        <v>20.13861386138612</v>
      </c>
      <c r="J413" s="2">
        <f t="shared" si="22"/>
        <v>11.56930693069306</v>
      </c>
      <c r="K413">
        <v>374</v>
      </c>
      <c r="L413" s="2">
        <f t="shared" si="23"/>
        <v>10.219999999999953</v>
      </c>
      <c r="M413" s="1">
        <v>0.00138518518518522</v>
      </c>
      <c r="N413">
        <v>76</v>
      </c>
      <c r="O413">
        <v>374</v>
      </c>
    </row>
    <row r="414" spans="9:15" ht="12.75">
      <c r="I414" s="2">
        <f t="shared" si="21"/>
        <v>20.227722772277207</v>
      </c>
      <c r="J414" s="2">
        <f t="shared" si="22"/>
        <v>11.613861386138604</v>
      </c>
      <c r="K414">
        <v>375</v>
      </c>
      <c r="L414" s="2">
        <f t="shared" si="23"/>
        <v>10.249999999999952</v>
      </c>
      <c r="M414" s="1">
        <v>0.00138738425925929</v>
      </c>
      <c r="N414">
        <v>75</v>
      </c>
      <c r="O414">
        <v>375</v>
      </c>
    </row>
    <row r="415" spans="9:15" ht="12.75">
      <c r="I415" s="2">
        <f t="shared" si="21"/>
        <v>20.316831683168296</v>
      </c>
      <c r="J415" s="2">
        <f t="shared" si="22"/>
        <v>11.658415841584148</v>
      </c>
      <c r="K415">
        <v>376</v>
      </c>
      <c r="L415" s="2">
        <f t="shared" si="23"/>
        <v>10.279999999999951</v>
      </c>
      <c r="M415" s="1">
        <v>0.00138958333333337</v>
      </c>
      <c r="N415">
        <v>74</v>
      </c>
      <c r="O415">
        <v>376</v>
      </c>
    </row>
    <row r="416" spans="9:15" ht="12.75">
      <c r="I416" s="2">
        <f t="shared" si="21"/>
        <v>20.405940594059384</v>
      </c>
      <c r="J416" s="2">
        <f t="shared" si="22"/>
        <v>11.702970297029692</v>
      </c>
      <c r="K416">
        <v>377</v>
      </c>
      <c r="L416" s="2">
        <f t="shared" si="23"/>
        <v>10.30999999999995</v>
      </c>
      <c r="M416" s="1">
        <v>0.00139178240740744</v>
      </c>
      <c r="N416">
        <v>73</v>
      </c>
      <c r="O416">
        <v>377</v>
      </c>
    </row>
    <row r="417" spans="9:15" ht="12.75">
      <c r="I417" s="2">
        <f t="shared" si="21"/>
        <v>20.495049504950472</v>
      </c>
      <c r="J417" s="2">
        <f t="shared" si="22"/>
        <v>11.747524752475236</v>
      </c>
      <c r="K417">
        <v>378</v>
      </c>
      <c r="L417" s="2">
        <f t="shared" si="23"/>
        <v>10.33999999999995</v>
      </c>
      <c r="M417" s="1">
        <v>0.00139398148148152</v>
      </c>
      <c r="N417">
        <v>72</v>
      </c>
      <c r="O417">
        <v>378</v>
      </c>
    </row>
    <row r="418" spans="9:15" ht="12.75">
      <c r="I418" s="2">
        <f t="shared" si="21"/>
        <v>20.58415841584156</v>
      </c>
      <c r="J418" s="2">
        <f t="shared" si="22"/>
        <v>11.79207920792078</v>
      </c>
      <c r="K418">
        <v>379</v>
      </c>
      <c r="L418" s="2">
        <f t="shared" si="23"/>
        <v>10.36999999999995</v>
      </c>
      <c r="M418" s="1">
        <v>0.00139618055555559</v>
      </c>
      <c r="N418">
        <v>71</v>
      </c>
      <c r="O418">
        <v>379</v>
      </c>
    </row>
    <row r="419" spans="9:15" ht="12.75">
      <c r="I419" s="2">
        <f t="shared" si="21"/>
        <v>20.67326732673265</v>
      </c>
      <c r="J419" s="2">
        <f t="shared" si="22"/>
        <v>11.836633663366324</v>
      </c>
      <c r="K419">
        <v>380</v>
      </c>
      <c r="L419" s="2">
        <f t="shared" si="23"/>
        <v>10.399999999999949</v>
      </c>
      <c r="M419" s="1">
        <v>0.00139837962962967</v>
      </c>
      <c r="N419">
        <v>70</v>
      </c>
      <c r="O419">
        <v>380</v>
      </c>
    </row>
    <row r="420" spans="9:15" ht="12.75">
      <c r="I420" s="2">
        <f t="shared" si="21"/>
        <v>20.762376237623737</v>
      </c>
      <c r="J420" s="2">
        <f t="shared" si="22"/>
        <v>11.881188118811869</v>
      </c>
      <c r="K420">
        <v>381</v>
      </c>
      <c r="L420" s="2">
        <f t="shared" si="23"/>
        <v>10.429999999999948</v>
      </c>
      <c r="M420" s="1">
        <v>0.00140057870370374</v>
      </c>
      <c r="N420">
        <v>69</v>
      </c>
      <c r="O420">
        <v>381</v>
      </c>
    </row>
    <row r="421" spans="9:15" ht="12.75">
      <c r="I421" s="2">
        <f t="shared" si="21"/>
        <v>20.851485148514826</v>
      </c>
      <c r="J421" s="2">
        <f t="shared" si="22"/>
        <v>11.925742574257413</v>
      </c>
      <c r="K421">
        <v>382</v>
      </c>
      <c r="L421" s="2">
        <f t="shared" si="23"/>
        <v>10.459999999999948</v>
      </c>
      <c r="M421" s="1">
        <v>0.00140277777777781</v>
      </c>
      <c r="N421">
        <v>68</v>
      </c>
      <c r="O421">
        <v>382</v>
      </c>
    </row>
    <row r="422" spans="9:15" ht="12.75">
      <c r="I422" s="2">
        <f t="shared" si="21"/>
        <v>20.940594059405914</v>
      </c>
      <c r="J422" s="2">
        <f t="shared" si="22"/>
        <v>11.970297029702957</v>
      </c>
      <c r="K422">
        <v>383</v>
      </c>
      <c r="L422" s="2">
        <f t="shared" si="23"/>
        <v>10.489999999999947</v>
      </c>
      <c r="M422" s="1">
        <v>0.00140497685185189</v>
      </c>
      <c r="N422">
        <v>67</v>
      </c>
      <c r="O422">
        <v>383</v>
      </c>
    </row>
    <row r="423" spans="9:15" ht="12.75">
      <c r="I423" s="2">
        <f t="shared" si="21"/>
        <v>21.029702970297002</v>
      </c>
      <c r="J423" s="2">
        <f t="shared" si="22"/>
        <v>12.014851485148501</v>
      </c>
      <c r="K423">
        <v>384</v>
      </c>
      <c r="L423" s="2">
        <f t="shared" si="23"/>
        <v>10.519999999999946</v>
      </c>
      <c r="M423" s="1">
        <v>0.00140717592592596</v>
      </c>
      <c r="N423">
        <v>66</v>
      </c>
      <c r="O423">
        <v>384</v>
      </c>
    </row>
    <row r="424" spans="9:15" ht="12.75">
      <c r="I424" s="2">
        <f t="shared" si="21"/>
        <v>21.11881188118809</v>
      </c>
      <c r="J424" s="2">
        <f t="shared" si="22"/>
        <v>12.059405940594045</v>
      </c>
      <c r="K424">
        <v>385</v>
      </c>
      <c r="L424" s="2">
        <f t="shared" si="23"/>
        <v>10.549999999999946</v>
      </c>
      <c r="M424" s="1">
        <v>0.00140937500000004</v>
      </c>
      <c r="N424">
        <v>65</v>
      </c>
      <c r="O424">
        <v>385</v>
      </c>
    </row>
    <row r="425" spans="9:15" ht="12.75">
      <c r="I425" s="2">
        <f t="shared" si="21"/>
        <v>21.20792079207918</v>
      </c>
      <c r="J425" s="2">
        <f t="shared" si="22"/>
        <v>12.10396039603959</v>
      </c>
      <c r="K425">
        <v>386</v>
      </c>
      <c r="L425" s="2">
        <f t="shared" si="23"/>
        <v>10.579999999999945</v>
      </c>
      <c r="M425" s="1">
        <v>0.00141157407407411</v>
      </c>
      <c r="N425">
        <v>64</v>
      </c>
      <c r="O425">
        <v>386</v>
      </c>
    </row>
    <row r="426" spans="9:15" ht="12.75">
      <c r="I426" s="2">
        <f t="shared" si="21"/>
        <v>21.297029702970267</v>
      </c>
      <c r="J426" s="2">
        <f t="shared" si="22"/>
        <v>12.148514851485134</v>
      </c>
      <c r="K426">
        <v>387</v>
      </c>
      <c r="L426" s="2">
        <f t="shared" si="23"/>
        <v>10.609999999999944</v>
      </c>
      <c r="M426" s="1">
        <v>0.00141377314814818</v>
      </c>
      <c r="N426">
        <v>63</v>
      </c>
      <c r="O426">
        <v>387</v>
      </c>
    </row>
    <row r="427" spans="9:15" ht="12.75">
      <c r="I427" s="2">
        <f t="shared" si="21"/>
        <v>21.386138613861355</v>
      </c>
      <c r="J427" s="2">
        <f t="shared" si="22"/>
        <v>12.193069306930678</v>
      </c>
      <c r="K427">
        <v>388</v>
      </c>
      <c r="L427" s="2">
        <f t="shared" si="23"/>
        <v>10.639999999999944</v>
      </c>
      <c r="M427" s="1">
        <v>0.00141597222222226</v>
      </c>
      <c r="N427">
        <v>62</v>
      </c>
      <c r="O427">
        <v>388</v>
      </c>
    </row>
    <row r="428" spans="9:15" ht="12.75">
      <c r="I428" s="2">
        <f t="shared" si="21"/>
        <v>21.475247524752444</v>
      </c>
      <c r="J428" s="2">
        <f t="shared" si="22"/>
        <v>12.237623762376222</v>
      </c>
      <c r="K428">
        <v>389</v>
      </c>
      <c r="L428" s="2">
        <f t="shared" si="23"/>
        <v>10.669999999999943</v>
      </c>
      <c r="M428" s="1">
        <v>0.00141817129629633</v>
      </c>
      <c r="N428">
        <v>61</v>
      </c>
      <c r="O428">
        <v>389</v>
      </c>
    </row>
    <row r="429" spans="9:15" ht="12.75">
      <c r="I429" s="2">
        <f t="shared" si="21"/>
        <v>21.564356435643532</v>
      </c>
      <c r="J429" s="2">
        <f t="shared" si="22"/>
        <v>12.282178217821766</v>
      </c>
      <c r="K429">
        <v>390</v>
      </c>
      <c r="L429" s="2">
        <f t="shared" si="23"/>
        <v>10.699999999999942</v>
      </c>
      <c r="M429" s="1">
        <v>0.00142037037037041</v>
      </c>
      <c r="N429">
        <v>60</v>
      </c>
      <c r="O429">
        <v>390</v>
      </c>
    </row>
    <row r="430" spans="9:15" ht="12.75">
      <c r="I430" s="2">
        <f t="shared" si="21"/>
        <v>21.65346534653462</v>
      </c>
      <c r="J430" s="2">
        <f t="shared" si="22"/>
        <v>12.32673267326731</v>
      </c>
      <c r="K430">
        <v>391</v>
      </c>
      <c r="L430" s="2">
        <f t="shared" si="23"/>
        <v>10.729999999999942</v>
      </c>
      <c r="M430" s="1">
        <v>0.00142256944444448</v>
      </c>
      <c r="N430">
        <v>59</v>
      </c>
      <c r="O430">
        <v>391</v>
      </c>
    </row>
    <row r="431" spans="9:15" ht="12.75">
      <c r="I431" s="2">
        <f t="shared" si="21"/>
        <v>21.74257425742571</v>
      </c>
      <c r="J431" s="2">
        <f t="shared" si="22"/>
        <v>12.371287128712854</v>
      </c>
      <c r="K431">
        <v>392</v>
      </c>
      <c r="L431" s="2">
        <f t="shared" si="23"/>
        <v>10.759999999999941</v>
      </c>
      <c r="M431" s="1">
        <v>0.00142476851851856</v>
      </c>
      <c r="N431">
        <v>58</v>
      </c>
      <c r="O431">
        <v>392</v>
      </c>
    </row>
    <row r="432" spans="9:15" ht="12.75">
      <c r="I432" s="2">
        <f t="shared" si="21"/>
        <v>21.831683168316797</v>
      </c>
      <c r="J432" s="2">
        <f t="shared" si="22"/>
        <v>12.415841584158398</v>
      </c>
      <c r="K432">
        <v>393</v>
      </c>
      <c r="L432" s="2">
        <f t="shared" si="23"/>
        <v>10.78999999999994</v>
      </c>
      <c r="M432" s="1">
        <v>0.00142696759259263</v>
      </c>
      <c r="N432">
        <v>57</v>
      </c>
      <c r="O432">
        <v>393</v>
      </c>
    </row>
    <row r="433" spans="9:15" ht="12.75">
      <c r="I433" s="2">
        <f t="shared" si="21"/>
        <v>21.920792079207885</v>
      </c>
      <c r="J433" s="2">
        <f t="shared" si="22"/>
        <v>12.460396039603943</v>
      </c>
      <c r="K433">
        <v>394</v>
      </c>
      <c r="L433" s="2">
        <f t="shared" si="23"/>
        <v>10.81999999999994</v>
      </c>
      <c r="M433" s="1">
        <v>0.0014291666666667</v>
      </c>
      <c r="N433">
        <v>56</v>
      </c>
      <c r="O433">
        <v>394</v>
      </c>
    </row>
    <row r="434" spans="9:15" ht="12.75">
      <c r="I434" s="2">
        <f t="shared" si="21"/>
        <v>22.009900990098973</v>
      </c>
      <c r="J434" s="2">
        <f t="shared" si="22"/>
        <v>12.504950495049487</v>
      </c>
      <c r="K434">
        <v>395</v>
      </c>
      <c r="L434" s="2">
        <f t="shared" si="23"/>
        <v>10.84999999999994</v>
      </c>
      <c r="M434" s="1">
        <v>0.00143136574074078</v>
      </c>
      <c r="N434">
        <v>55</v>
      </c>
      <c r="O434">
        <v>395</v>
      </c>
    </row>
    <row r="435" spans="9:15" ht="12.75">
      <c r="I435" s="2">
        <f t="shared" si="21"/>
        <v>22.099009900990062</v>
      </c>
      <c r="J435" s="2">
        <f t="shared" si="22"/>
        <v>12.549504950495031</v>
      </c>
      <c r="K435">
        <v>396</v>
      </c>
      <c r="L435" s="2">
        <f t="shared" si="23"/>
        <v>10.879999999999939</v>
      </c>
      <c r="M435" s="1">
        <v>0.00143356481481485</v>
      </c>
      <c r="N435">
        <v>54</v>
      </c>
      <c r="O435">
        <v>396</v>
      </c>
    </row>
    <row r="436" spans="9:15" ht="12.75">
      <c r="I436" s="2">
        <f t="shared" si="21"/>
        <v>22.18811881188115</v>
      </c>
      <c r="J436" s="2">
        <f t="shared" si="22"/>
        <v>12.594059405940575</v>
      </c>
      <c r="K436">
        <v>397</v>
      </c>
      <c r="L436" s="2">
        <f t="shared" si="23"/>
        <v>10.909999999999938</v>
      </c>
      <c r="M436" s="1">
        <v>0.00143576388888893</v>
      </c>
      <c r="N436">
        <v>53</v>
      </c>
      <c r="O436">
        <v>397</v>
      </c>
    </row>
    <row r="437" spans="9:15" ht="12.75">
      <c r="I437" s="2">
        <f t="shared" si="21"/>
        <v>22.27722772277224</v>
      </c>
      <c r="J437" s="2">
        <f t="shared" si="22"/>
        <v>12.63861386138612</v>
      </c>
      <c r="K437">
        <v>398</v>
      </c>
      <c r="L437" s="2">
        <f t="shared" si="23"/>
        <v>10.939999999999937</v>
      </c>
      <c r="M437" s="1">
        <v>0.001437962962963</v>
      </c>
      <c r="N437">
        <v>52</v>
      </c>
      <c r="O437">
        <v>398</v>
      </c>
    </row>
    <row r="438" spans="9:15" ht="12.75">
      <c r="I438" s="2">
        <f t="shared" si="21"/>
        <v>22.366336633663327</v>
      </c>
      <c r="J438" s="2">
        <f t="shared" si="22"/>
        <v>12.683168316831663</v>
      </c>
      <c r="K438">
        <v>399</v>
      </c>
      <c r="L438" s="2">
        <f t="shared" si="23"/>
        <v>10.969999999999937</v>
      </c>
      <c r="M438" s="1">
        <v>0.00144016203703707</v>
      </c>
      <c r="N438">
        <v>51</v>
      </c>
      <c r="O438">
        <v>399</v>
      </c>
    </row>
    <row r="439" spans="9:15" ht="12.75">
      <c r="I439" s="2">
        <f t="shared" si="21"/>
        <v>22.455445544554415</v>
      </c>
      <c r="J439" s="2">
        <f t="shared" si="22"/>
        <v>12.727722772277207</v>
      </c>
      <c r="K439">
        <v>400</v>
      </c>
      <c r="L439" s="19">
        <v>11</v>
      </c>
      <c r="M439" s="1">
        <v>0.00144236111111115</v>
      </c>
      <c r="N439">
        <v>50</v>
      </c>
      <c r="O439">
        <v>400</v>
      </c>
    </row>
    <row r="440" spans="9:15" ht="12.75">
      <c r="I440" s="2">
        <f t="shared" si="21"/>
        <v>22.544554455445503</v>
      </c>
      <c r="J440" s="2">
        <f t="shared" si="22"/>
        <v>12.772277227722752</v>
      </c>
      <c r="K440">
        <v>401</v>
      </c>
      <c r="L440" s="2">
        <f>L439-($L$439-$L$490)/51</f>
        <v>11.019607843137255</v>
      </c>
      <c r="M440" s="1">
        <v>0.00144456018518522</v>
      </c>
      <c r="N440">
        <v>49</v>
      </c>
      <c r="O440">
        <v>401</v>
      </c>
    </row>
    <row r="441" spans="9:15" ht="12.75">
      <c r="I441" s="2">
        <f t="shared" si="21"/>
        <v>22.63366336633659</v>
      </c>
      <c r="J441" s="2">
        <f t="shared" si="22"/>
        <v>12.816831683168296</v>
      </c>
      <c r="K441">
        <v>402</v>
      </c>
      <c r="L441" s="2">
        <f aca="true" t="shared" si="24" ref="L441:L489">L440-($L$439-$L$490)/51</f>
        <v>11.03921568627451</v>
      </c>
      <c r="M441" s="1">
        <v>0.0014467592592593</v>
      </c>
      <c r="N441">
        <v>48</v>
      </c>
      <c r="O441">
        <v>402</v>
      </c>
    </row>
    <row r="442" spans="9:15" ht="12.75">
      <c r="I442" s="2">
        <f t="shared" si="21"/>
        <v>22.72277227722768</v>
      </c>
      <c r="J442" s="2">
        <f t="shared" si="22"/>
        <v>12.86138613861384</v>
      </c>
      <c r="K442">
        <v>403</v>
      </c>
      <c r="L442" s="2">
        <f t="shared" si="24"/>
        <v>11.058823529411764</v>
      </c>
      <c r="M442" s="1">
        <v>0.00144895833333337</v>
      </c>
      <c r="N442">
        <v>47</v>
      </c>
      <c r="O442">
        <v>403</v>
      </c>
    </row>
    <row r="443" spans="9:15" ht="12.75">
      <c r="I443" s="2">
        <f t="shared" si="21"/>
        <v>22.811881188118768</v>
      </c>
      <c r="J443" s="2">
        <f t="shared" si="22"/>
        <v>12.905940594059384</v>
      </c>
      <c r="K443">
        <v>404</v>
      </c>
      <c r="L443" s="2">
        <f t="shared" si="24"/>
        <v>11.07843137254902</v>
      </c>
      <c r="M443" s="1">
        <v>0.00145115740740745</v>
      </c>
      <c r="N443">
        <v>46</v>
      </c>
      <c r="O443">
        <v>404</v>
      </c>
    </row>
    <row r="444" spans="9:15" ht="12.75">
      <c r="I444" s="2">
        <f t="shared" si="21"/>
        <v>22.900990099009856</v>
      </c>
      <c r="J444" s="2">
        <f t="shared" si="22"/>
        <v>12.950495049504928</v>
      </c>
      <c r="K444">
        <v>405</v>
      </c>
      <c r="L444" s="2">
        <f t="shared" si="24"/>
        <v>11.098039215686274</v>
      </c>
      <c r="M444" s="1">
        <v>0.00145335648148152</v>
      </c>
      <c r="N444">
        <v>45</v>
      </c>
      <c r="O444">
        <v>405</v>
      </c>
    </row>
    <row r="445" spans="9:15" ht="12.75">
      <c r="I445" s="2">
        <f t="shared" si="21"/>
        <v>22.990099009900945</v>
      </c>
      <c r="J445" s="2">
        <f t="shared" si="22"/>
        <v>12.995049504950472</v>
      </c>
      <c r="K445">
        <v>406</v>
      </c>
      <c r="L445" s="2">
        <f t="shared" si="24"/>
        <v>11.117647058823529</v>
      </c>
      <c r="M445" s="1">
        <v>0.00145555555555559</v>
      </c>
      <c r="N445">
        <v>44</v>
      </c>
      <c r="O445">
        <v>406</v>
      </c>
    </row>
    <row r="446" spans="9:15" ht="12.75">
      <c r="I446" s="2">
        <f t="shared" si="21"/>
        <v>23.079207920792033</v>
      </c>
      <c r="J446" s="2">
        <f t="shared" si="22"/>
        <v>13.039603960396017</v>
      </c>
      <c r="K446">
        <v>407</v>
      </c>
      <c r="L446" s="2">
        <f t="shared" si="24"/>
        <v>11.137254901960784</v>
      </c>
      <c r="M446" s="1">
        <v>0.00145775462962967</v>
      </c>
      <c r="N446">
        <v>43</v>
      </c>
      <c r="O446">
        <v>407</v>
      </c>
    </row>
    <row r="447" spans="9:15" ht="12.75">
      <c r="I447" s="2">
        <f t="shared" si="21"/>
        <v>23.16831683168312</v>
      </c>
      <c r="J447" s="2">
        <f t="shared" si="22"/>
        <v>13.08415841584156</v>
      </c>
      <c r="K447">
        <v>408</v>
      </c>
      <c r="L447" s="2">
        <f t="shared" si="24"/>
        <v>11.156862745098039</v>
      </c>
      <c r="M447" s="1">
        <v>0.00145995370370374</v>
      </c>
      <c r="N447">
        <v>42</v>
      </c>
      <c r="O447">
        <v>408</v>
      </c>
    </row>
    <row r="448" spans="9:15" ht="12.75">
      <c r="I448" s="2">
        <f t="shared" si="21"/>
        <v>23.25742574257421</v>
      </c>
      <c r="J448" s="2">
        <f t="shared" si="22"/>
        <v>13.128712871287105</v>
      </c>
      <c r="K448">
        <v>409</v>
      </c>
      <c r="L448" s="2">
        <f t="shared" si="24"/>
        <v>11.176470588235293</v>
      </c>
      <c r="M448" s="1">
        <v>0.00146215277777782</v>
      </c>
      <c r="N448">
        <v>41</v>
      </c>
      <c r="O448">
        <v>409</v>
      </c>
    </row>
    <row r="449" spans="9:15" ht="12.75">
      <c r="I449" s="2">
        <f t="shared" si="21"/>
        <v>23.346534653465298</v>
      </c>
      <c r="J449" s="2">
        <f t="shared" si="22"/>
        <v>13.173267326732649</v>
      </c>
      <c r="K449">
        <v>410</v>
      </c>
      <c r="L449" s="2">
        <f t="shared" si="24"/>
        <v>11.196078431372548</v>
      </c>
      <c r="M449" s="1">
        <v>0.00146435185185189</v>
      </c>
      <c r="N449">
        <v>40</v>
      </c>
      <c r="O449">
        <v>410</v>
      </c>
    </row>
    <row r="450" spans="9:15" ht="12.75">
      <c r="I450" s="2">
        <f t="shared" si="21"/>
        <v>23.435643564356386</v>
      </c>
      <c r="J450" s="2">
        <f t="shared" si="22"/>
        <v>13.217821782178193</v>
      </c>
      <c r="K450">
        <v>411</v>
      </c>
      <c r="L450" s="2">
        <f t="shared" si="24"/>
        <v>11.215686274509803</v>
      </c>
      <c r="M450" s="1">
        <v>0.00146655092592596</v>
      </c>
      <c r="N450">
        <v>39</v>
      </c>
      <c r="O450">
        <v>411</v>
      </c>
    </row>
    <row r="451" spans="9:15" ht="12.75">
      <c r="I451" s="2">
        <f t="shared" si="21"/>
        <v>23.524752475247475</v>
      </c>
      <c r="J451" s="2">
        <f t="shared" si="22"/>
        <v>13.262376237623737</v>
      </c>
      <c r="K451">
        <v>412</v>
      </c>
      <c r="L451" s="2">
        <f t="shared" si="24"/>
        <v>11.235294117647058</v>
      </c>
      <c r="M451" s="1">
        <v>0.00146875000000004</v>
      </c>
      <c r="N451">
        <v>38</v>
      </c>
      <c r="O451">
        <v>412</v>
      </c>
    </row>
    <row r="452" spans="9:15" ht="12.75">
      <c r="I452" s="2">
        <f t="shared" si="21"/>
        <v>23.613861386138563</v>
      </c>
      <c r="J452" s="2">
        <f t="shared" si="22"/>
        <v>13.306930693069281</v>
      </c>
      <c r="K452">
        <v>413</v>
      </c>
      <c r="L452" s="2">
        <f t="shared" si="24"/>
        <v>11.254901960784313</v>
      </c>
      <c r="M452" s="1">
        <v>0.00147094907407411</v>
      </c>
      <c r="N452">
        <v>37</v>
      </c>
      <c r="O452">
        <v>413</v>
      </c>
    </row>
    <row r="453" spans="9:15" ht="12.75">
      <c r="I453" s="2">
        <f t="shared" si="21"/>
        <v>23.70297029702965</v>
      </c>
      <c r="J453" s="2">
        <f t="shared" si="22"/>
        <v>13.351485148514826</v>
      </c>
      <c r="K453">
        <v>414</v>
      </c>
      <c r="L453" s="2">
        <f t="shared" si="24"/>
        <v>11.274509803921568</v>
      </c>
      <c r="M453" s="1">
        <v>0.00147314814814819</v>
      </c>
      <c r="N453">
        <v>36</v>
      </c>
      <c r="O453">
        <v>414</v>
      </c>
    </row>
    <row r="454" spans="9:15" ht="12.75">
      <c r="I454" s="2">
        <f t="shared" si="21"/>
        <v>23.79207920792074</v>
      </c>
      <c r="J454" s="2">
        <f t="shared" si="22"/>
        <v>13.39603960396037</v>
      </c>
      <c r="K454">
        <v>415</v>
      </c>
      <c r="L454" s="2">
        <f t="shared" si="24"/>
        <v>11.294117647058822</v>
      </c>
      <c r="M454" s="1">
        <v>0.00147534722222226</v>
      </c>
      <c r="N454">
        <v>35</v>
      </c>
      <c r="O454">
        <v>415</v>
      </c>
    </row>
    <row r="455" spans="9:15" ht="12.75">
      <c r="I455" s="2">
        <f aca="true" t="shared" si="25" ref="I455:I489">I454-($I$389-$I$490)/101</f>
        <v>23.881188118811828</v>
      </c>
      <c r="J455" s="2">
        <f aca="true" t="shared" si="26" ref="J455:J489">J454-($J$389-$J$490)/101</f>
        <v>13.440594059405914</v>
      </c>
      <c r="K455">
        <v>416</v>
      </c>
      <c r="L455" s="2">
        <f t="shared" si="24"/>
        <v>11.313725490196077</v>
      </c>
      <c r="M455" s="1">
        <v>0.00147754629629634</v>
      </c>
      <c r="N455">
        <v>34</v>
      </c>
      <c r="O455">
        <v>416</v>
      </c>
    </row>
    <row r="456" spans="9:15" ht="12.75">
      <c r="I456" s="2">
        <f t="shared" si="25"/>
        <v>23.970297029702916</v>
      </c>
      <c r="J456" s="2">
        <f t="shared" si="26"/>
        <v>13.485148514851458</v>
      </c>
      <c r="K456">
        <v>417</v>
      </c>
      <c r="L456" s="2">
        <f t="shared" si="24"/>
        <v>11.333333333333332</v>
      </c>
      <c r="M456" s="1">
        <v>0.00147974537037041</v>
      </c>
      <c r="N456">
        <v>33</v>
      </c>
      <c r="O456">
        <v>417</v>
      </c>
    </row>
    <row r="457" spans="9:15" ht="12.75">
      <c r="I457" s="2">
        <f t="shared" si="25"/>
        <v>24.059405940594004</v>
      </c>
      <c r="J457" s="2">
        <f t="shared" si="26"/>
        <v>13.529702970297002</v>
      </c>
      <c r="K457">
        <v>418</v>
      </c>
      <c r="L457" s="2">
        <f t="shared" si="24"/>
        <v>11.352941176470587</v>
      </c>
      <c r="M457" s="1">
        <v>0.00148194444444448</v>
      </c>
      <c r="N457">
        <v>32</v>
      </c>
      <c r="O457">
        <v>418</v>
      </c>
    </row>
    <row r="458" spans="9:15" ht="12.75">
      <c r="I458" s="2">
        <f t="shared" si="25"/>
        <v>24.148514851485093</v>
      </c>
      <c r="J458" s="2">
        <f t="shared" si="26"/>
        <v>13.574257425742546</v>
      </c>
      <c r="K458">
        <v>419</v>
      </c>
      <c r="L458" s="2">
        <f t="shared" si="24"/>
        <v>11.372549019607842</v>
      </c>
      <c r="M458" s="1">
        <v>0.00148414351851856</v>
      </c>
      <c r="N458">
        <v>31</v>
      </c>
      <c r="O458">
        <v>419</v>
      </c>
    </row>
    <row r="459" spans="9:15" ht="12.75">
      <c r="I459" s="2">
        <f t="shared" si="25"/>
        <v>24.23762376237618</v>
      </c>
      <c r="J459" s="2">
        <f t="shared" si="26"/>
        <v>13.61881188118809</v>
      </c>
      <c r="K459">
        <v>420</v>
      </c>
      <c r="L459" s="2">
        <f t="shared" si="24"/>
        <v>11.392156862745097</v>
      </c>
      <c r="M459" s="1">
        <v>0.00148634259259263</v>
      </c>
      <c r="N459">
        <v>30</v>
      </c>
      <c r="O459">
        <v>420</v>
      </c>
    </row>
    <row r="460" spans="9:15" ht="12.75">
      <c r="I460" s="2">
        <f t="shared" si="25"/>
        <v>24.32673267326727</v>
      </c>
      <c r="J460" s="2">
        <f t="shared" si="26"/>
        <v>13.663366336633635</v>
      </c>
      <c r="K460">
        <v>421</v>
      </c>
      <c r="L460" s="2">
        <f t="shared" si="24"/>
        <v>11.411764705882351</v>
      </c>
      <c r="M460" s="1">
        <v>0.00148854166666671</v>
      </c>
      <c r="N460">
        <v>29</v>
      </c>
      <c r="O460">
        <v>421</v>
      </c>
    </row>
    <row r="461" spans="9:15" ht="12.75">
      <c r="I461" s="2">
        <f t="shared" si="25"/>
        <v>24.415841584158358</v>
      </c>
      <c r="J461" s="2">
        <f t="shared" si="26"/>
        <v>13.707920792079179</v>
      </c>
      <c r="K461">
        <v>422</v>
      </c>
      <c r="L461" s="2">
        <f t="shared" si="24"/>
        <v>11.431372549019606</v>
      </c>
      <c r="M461" s="1">
        <v>0.00149074074074078</v>
      </c>
      <c r="N461">
        <v>28</v>
      </c>
      <c r="O461">
        <v>422</v>
      </c>
    </row>
    <row r="462" spans="9:15" ht="12.75">
      <c r="I462" s="2">
        <f t="shared" si="25"/>
        <v>24.504950495049446</v>
      </c>
      <c r="J462" s="2">
        <f t="shared" si="26"/>
        <v>13.752475247524723</v>
      </c>
      <c r="K462">
        <v>423</v>
      </c>
      <c r="L462" s="2">
        <f t="shared" si="24"/>
        <v>11.450980392156861</v>
      </c>
      <c r="M462" s="1">
        <v>0.00149293981481485</v>
      </c>
      <c r="N462">
        <v>27</v>
      </c>
      <c r="O462">
        <v>423</v>
      </c>
    </row>
    <row r="463" spans="9:15" ht="12.75">
      <c r="I463" s="2">
        <f t="shared" si="25"/>
        <v>24.594059405940534</v>
      </c>
      <c r="J463" s="2">
        <f t="shared" si="26"/>
        <v>13.797029702970267</v>
      </c>
      <c r="K463">
        <v>424</v>
      </c>
      <c r="L463" s="2">
        <f t="shared" si="24"/>
        <v>11.470588235294116</v>
      </c>
      <c r="M463" s="1">
        <v>0.00149513888888893</v>
      </c>
      <c r="N463">
        <v>26</v>
      </c>
      <c r="O463">
        <v>424</v>
      </c>
    </row>
    <row r="464" spans="9:15" ht="12.75">
      <c r="I464" s="2">
        <f t="shared" si="25"/>
        <v>24.683168316831622</v>
      </c>
      <c r="J464" s="2">
        <f t="shared" si="26"/>
        <v>13.841584158415811</v>
      </c>
      <c r="K464">
        <v>425</v>
      </c>
      <c r="L464" s="2">
        <f t="shared" si="24"/>
        <v>11.49019607843137</v>
      </c>
      <c r="M464" s="1">
        <v>0.001497337962963</v>
      </c>
      <c r="N464">
        <v>25</v>
      </c>
      <c r="O464">
        <v>425</v>
      </c>
    </row>
    <row r="465" spans="9:15" ht="12.75">
      <c r="I465" s="2">
        <f t="shared" si="25"/>
        <v>24.77227722772271</v>
      </c>
      <c r="J465" s="2">
        <f t="shared" si="26"/>
        <v>13.886138613861355</v>
      </c>
      <c r="K465">
        <v>426</v>
      </c>
      <c r="L465" s="2">
        <f t="shared" si="24"/>
        <v>11.509803921568626</v>
      </c>
      <c r="M465" s="1">
        <v>0.00149953703703708</v>
      </c>
      <c r="N465">
        <v>24</v>
      </c>
      <c r="O465">
        <v>426</v>
      </c>
    </row>
    <row r="466" spans="9:15" ht="12.75">
      <c r="I466" s="2">
        <f t="shared" si="25"/>
        <v>24.8613861386138</v>
      </c>
      <c r="J466" s="2">
        <f t="shared" si="26"/>
        <v>13.9306930693069</v>
      </c>
      <c r="K466">
        <v>427</v>
      </c>
      <c r="L466" s="2">
        <f t="shared" si="24"/>
        <v>11.52941176470588</v>
      </c>
      <c r="M466" s="1">
        <v>0.00150173611111115</v>
      </c>
      <c r="N466">
        <v>23</v>
      </c>
      <c r="O466">
        <v>427</v>
      </c>
    </row>
    <row r="467" spans="9:15" ht="12.75">
      <c r="I467" s="2">
        <f t="shared" si="25"/>
        <v>24.950495049504887</v>
      </c>
      <c r="J467" s="2">
        <f t="shared" si="26"/>
        <v>13.975247524752444</v>
      </c>
      <c r="K467">
        <v>428</v>
      </c>
      <c r="L467" s="2">
        <f t="shared" si="24"/>
        <v>11.549019607843135</v>
      </c>
      <c r="M467" s="1">
        <v>0.00150393518518523</v>
      </c>
      <c r="N467">
        <v>22</v>
      </c>
      <c r="O467">
        <v>428</v>
      </c>
    </row>
    <row r="468" spans="9:15" ht="12.75">
      <c r="I468" s="2">
        <f t="shared" si="25"/>
        <v>25.039603960395976</v>
      </c>
      <c r="J468" s="2">
        <f t="shared" si="26"/>
        <v>14.019801980197988</v>
      </c>
      <c r="K468">
        <v>429</v>
      </c>
      <c r="L468" s="2">
        <f t="shared" si="24"/>
        <v>11.56862745098039</v>
      </c>
      <c r="M468" s="1">
        <v>0.0015061342592593</v>
      </c>
      <c r="N468">
        <v>21</v>
      </c>
      <c r="O468">
        <v>429</v>
      </c>
    </row>
    <row r="469" spans="9:15" ht="12.75">
      <c r="I469" s="2">
        <f t="shared" si="25"/>
        <v>25.128712871287064</v>
      </c>
      <c r="J469" s="2">
        <f t="shared" si="26"/>
        <v>14.064356435643532</v>
      </c>
      <c r="K469">
        <v>430</v>
      </c>
      <c r="L469" s="2">
        <f t="shared" si="24"/>
        <v>11.588235294117645</v>
      </c>
      <c r="M469" s="1">
        <v>0.00150833333333337</v>
      </c>
      <c r="N469">
        <v>20</v>
      </c>
      <c r="O469">
        <v>430</v>
      </c>
    </row>
    <row r="470" spans="9:15" ht="12.75">
      <c r="I470" s="2">
        <f t="shared" si="25"/>
        <v>25.217821782178152</v>
      </c>
      <c r="J470" s="2">
        <f t="shared" si="26"/>
        <v>14.108910891089076</v>
      </c>
      <c r="K470">
        <v>431</v>
      </c>
      <c r="L470" s="2">
        <f t="shared" si="24"/>
        <v>11.6078431372549</v>
      </c>
      <c r="M470" s="1">
        <v>0.00151053240740745</v>
      </c>
      <c r="N470">
        <v>19</v>
      </c>
      <c r="O470">
        <v>431</v>
      </c>
    </row>
    <row r="471" spans="9:15" ht="12.75">
      <c r="I471" s="2">
        <f t="shared" si="25"/>
        <v>25.30693069306924</v>
      </c>
      <c r="J471" s="2">
        <f t="shared" si="26"/>
        <v>14.15346534653462</v>
      </c>
      <c r="K471">
        <v>432</v>
      </c>
      <c r="L471" s="2">
        <f t="shared" si="24"/>
        <v>11.627450980392155</v>
      </c>
      <c r="M471" s="1">
        <v>0.00151273148148152</v>
      </c>
      <c r="N471">
        <v>18</v>
      </c>
      <c r="O471">
        <v>432</v>
      </c>
    </row>
    <row r="472" spans="9:15" ht="12.75">
      <c r="I472" s="2">
        <f t="shared" si="25"/>
        <v>25.39603960396033</v>
      </c>
      <c r="J472" s="2">
        <f t="shared" si="26"/>
        <v>14.198019801980164</v>
      </c>
      <c r="K472">
        <v>433</v>
      </c>
      <c r="L472" s="2">
        <f t="shared" si="24"/>
        <v>11.64705882352941</v>
      </c>
      <c r="M472" s="1">
        <v>0.0015149305555556</v>
      </c>
      <c r="N472">
        <v>17</v>
      </c>
      <c r="O472">
        <v>433</v>
      </c>
    </row>
    <row r="473" spans="9:15" ht="12.75">
      <c r="I473" s="2">
        <f t="shared" si="25"/>
        <v>25.485148514851417</v>
      </c>
      <c r="J473" s="2">
        <f t="shared" si="26"/>
        <v>14.242574257425709</v>
      </c>
      <c r="K473">
        <v>434</v>
      </c>
      <c r="L473" s="2">
        <f t="shared" si="24"/>
        <v>11.666666666666664</v>
      </c>
      <c r="M473" s="1">
        <v>0.00151712962962967</v>
      </c>
      <c r="N473">
        <v>16</v>
      </c>
      <c r="O473">
        <v>434</v>
      </c>
    </row>
    <row r="474" spans="9:15" ht="12.75">
      <c r="I474" s="2">
        <f t="shared" si="25"/>
        <v>25.574257425742505</v>
      </c>
      <c r="J474" s="2">
        <f t="shared" si="26"/>
        <v>14.287128712871253</v>
      </c>
      <c r="K474">
        <v>435</v>
      </c>
      <c r="L474" s="2">
        <f t="shared" si="24"/>
        <v>11.68627450980392</v>
      </c>
      <c r="M474" s="1">
        <v>0.00151932870370374</v>
      </c>
      <c r="N474">
        <v>15</v>
      </c>
      <c r="O474">
        <v>435</v>
      </c>
    </row>
    <row r="475" spans="9:15" ht="12.75">
      <c r="I475" s="2">
        <f t="shared" si="25"/>
        <v>25.663366336633594</v>
      </c>
      <c r="J475" s="2">
        <f t="shared" si="26"/>
        <v>14.331683168316797</v>
      </c>
      <c r="K475">
        <v>436</v>
      </c>
      <c r="L475" s="2">
        <f t="shared" si="24"/>
        <v>11.705882352941174</v>
      </c>
      <c r="M475" s="1">
        <v>0.00152152777777782</v>
      </c>
      <c r="N475">
        <v>14</v>
      </c>
      <c r="O475">
        <v>436</v>
      </c>
    </row>
    <row r="476" spans="9:15" ht="12.75">
      <c r="I476" s="2">
        <f t="shared" si="25"/>
        <v>25.752475247524682</v>
      </c>
      <c r="J476" s="2">
        <f t="shared" si="26"/>
        <v>14.376237623762341</v>
      </c>
      <c r="K476">
        <v>437</v>
      </c>
      <c r="L476" s="2">
        <f t="shared" si="24"/>
        <v>11.725490196078429</v>
      </c>
      <c r="M476" s="1">
        <v>0.00152372685185189</v>
      </c>
      <c r="N476">
        <v>13</v>
      </c>
      <c r="O476">
        <v>437</v>
      </c>
    </row>
    <row r="477" spans="9:15" ht="12.75">
      <c r="I477" s="2">
        <f t="shared" si="25"/>
        <v>25.84158415841577</v>
      </c>
      <c r="J477" s="2">
        <f t="shared" si="26"/>
        <v>14.420792079207885</v>
      </c>
      <c r="K477">
        <v>438</v>
      </c>
      <c r="L477" s="2">
        <f t="shared" si="24"/>
        <v>11.745098039215684</v>
      </c>
      <c r="M477" s="1">
        <v>0.00152592592592597</v>
      </c>
      <c r="N477">
        <v>12</v>
      </c>
      <c r="O477">
        <v>438</v>
      </c>
    </row>
    <row r="478" spans="9:15" ht="12.75">
      <c r="I478" s="2">
        <f t="shared" si="25"/>
        <v>25.93069306930686</v>
      </c>
      <c r="J478" s="2">
        <f t="shared" si="26"/>
        <v>14.46534653465343</v>
      </c>
      <c r="K478">
        <v>439</v>
      </c>
      <c r="L478" s="2">
        <f t="shared" si="24"/>
        <v>11.764705882352938</v>
      </c>
      <c r="M478" s="1">
        <v>0.00152812500000004</v>
      </c>
      <c r="N478">
        <v>11</v>
      </c>
      <c r="O478">
        <v>439</v>
      </c>
    </row>
    <row r="479" spans="9:15" ht="12.75">
      <c r="I479" s="2">
        <f t="shared" si="25"/>
        <v>26.019801980197947</v>
      </c>
      <c r="J479" s="2">
        <f t="shared" si="26"/>
        <v>14.509900990098973</v>
      </c>
      <c r="K479">
        <v>440</v>
      </c>
      <c r="L479" s="2">
        <f t="shared" si="24"/>
        <v>11.784313725490193</v>
      </c>
      <c r="M479" s="1">
        <v>0.00153032407407412</v>
      </c>
      <c r="N479">
        <v>10</v>
      </c>
      <c r="O479">
        <v>440</v>
      </c>
    </row>
    <row r="480" spans="9:15" ht="12.75">
      <c r="I480" s="2">
        <f t="shared" si="25"/>
        <v>26.108910891089035</v>
      </c>
      <c r="J480" s="2">
        <f t="shared" si="26"/>
        <v>14.554455445544518</v>
      </c>
      <c r="K480">
        <v>441</v>
      </c>
      <c r="L480" s="2">
        <f t="shared" si="24"/>
        <v>11.803921568627448</v>
      </c>
      <c r="M480" s="1">
        <v>0.00153252314814819</v>
      </c>
      <c r="N480">
        <v>9</v>
      </c>
      <c r="O480">
        <v>441</v>
      </c>
    </row>
    <row r="481" spans="9:15" ht="12.75">
      <c r="I481" s="2">
        <f t="shared" si="25"/>
        <v>26.198019801980124</v>
      </c>
      <c r="J481" s="2">
        <f t="shared" si="26"/>
        <v>14.599009900990062</v>
      </c>
      <c r="K481">
        <v>442</v>
      </c>
      <c r="L481" s="2">
        <f t="shared" si="24"/>
        <v>11.823529411764703</v>
      </c>
      <c r="M481" s="1">
        <v>0.00153472222222226</v>
      </c>
      <c r="N481">
        <v>8</v>
      </c>
      <c r="O481">
        <v>442</v>
      </c>
    </row>
    <row r="482" spans="9:15" ht="12.75">
      <c r="I482" s="2">
        <f t="shared" si="25"/>
        <v>26.287128712871212</v>
      </c>
      <c r="J482" s="2">
        <f t="shared" si="26"/>
        <v>14.643564356435606</v>
      </c>
      <c r="K482">
        <v>443</v>
      </c>
      <c r="L482" s="2">
        <f t="shared" si="24"/>
        <v>11.843137254901958</v>
      </c>
      <c r="M482" s="1">
        <v>0.00153692129629634</v>
      </c>
      <c r="N482">
        <v>7</v>
      </c>
      <c r="O482">
        <v>443</v>
      </c>
    </row>
    <row r="483" spans="9:15" ht="12.75">
      <c r="I483" s="2">
        <f t="shared" si="25"/>
        <v>26.3762376237623</v>
      </c>
      <c r="J483" s="2">
        <f t="shared" si="26"/>
        <v>14.68811881188115</v>
      </c>
      <c r="K483">
        <v>444</v>
      </c>
      <c r="L483" s="2">
        <f t="shared" si="24"/>
        <v>11.862745098039213</v>
      </c>
      <c r="M483" s="1">
        <v>0.00153912037037041</v>
      </c>
      <c r="N483">
        <v>6</v>
      </c>
      <c r="O483">
        <v>444</v>
      </c>
    </row>
    <row r="484" spans="9:15" ht="12.75">
      <c r="I484" s="2">
        <f t="shared" si="25"/>
        <v>26.46534653465339</v>
      </c>
      <c r="J484" s="2">
        <f t="shared" si="26"/>
        <v>14.732673267326694</v>
      </c>
      <c r="K484">
        <v>445</v>
      </c>
      <c r="L484" s="2">
        <f t="shared" si="24"/>
        <v>11.882352941176467</v>
      </c>
      <c r="M484" s="1">
        <v>0.00154131944444449</v>
      </c>
      <c r="N484">
        <v>5</v>
      </c>
      <c r="O484">
        <v>445</v>
      </c>
    </row>
    <row r="485" spans="9:15" ht="12.75">
      <c r="I485" s="2">
        <f t="shared" si="25"/>
        <v>26.554455445544477</v>
      </c>
      <c r="J485" s="2">
        <f t="shared" si="26"/>
        <v>14.777227722772238</v>
      </c>
      <c r="K485">
        <v>446</v>
      </c>
      <c r="L485" s="2">
        <f t="shared" si="24"/>
        <v>11.901960784313722</v>
      </c>
      <c r="M485" s="1">
        <v>0.00154351851851856</v>
      </c>
      <c r="N485">
        <v>4</v>
      </c>
      <c r="O485">
        <v>446</v>
      </c>
    </row>
    <row r="486" spans="9:15" ht="12.75">
      <c r="I486" s="2">
        <f t="shared" si="25"/>
        <v>26.643564356435565</v>
      </c>
      <c r="J486" s="2">
        <f t="shared" si="26"/>
        <v>14.821782178217783</v>
      </c>
      <c r="K486">
        <v>447</v>
      </c>
      <c r="L486" s="2">
        <f t="shared" si="24"/>
        <v>11.921568627450977</v>
      </c>
      <c r="M486" s="1">
        <v>0.00154571759259263</v>
      </c>
      <c r="N486">
        <v>3</v>
      </c>
      <c r="O486">
        <v>447</v>
      </c>
    </row>
    <row r="487" spans="9:15" ht="12.75">
      <c r="I487" s="2">
        <f t="shared" si="25"/>
        <v>26.732673267326653</v>
      </c>
      <c r="J487" s="2">
        <f t="shared" si="26"/>
        <v>14.866336633663327</v>
      </c>
      <c r="K487">
        <v>448</v>
      </c>
      <c r="L487" s="2">
        <f t="shared" si="24"/>
        <v>11.941176470588232</v>
      </c>
      <c r="M487" s="1">
        <v>0.00154791666666671</v>
      </c>
      <c r="N487">
        <v>2</v>
      </c>
      <c r="O487">
        <v>448</v>
      </c>
    </row>
    <row r="488" spans="9:15" ht="12.75">
      <c r="I488" s="2">
        <f t="shared" si="25"/>
        <v>26.82178217821774</v>
      </c>
      <c r="J488" s="2">
        <f t="shared" si="26"/>
        <v>14.91089108910887</v>
      </c>
      <c r="K488">
        <v>449</v>
      </c>
      <c r="L488" s="2">
        <f t="shared" si="24"/>
        <v>11.960784313725487</v>
      </c>
      <c r="M488" s="1">
        <v>0.00155011574074078</v>
      </c>
      <c r="N488">
        <v>1</v>
      </c>
      <c r="O488">
        <v>449</v>
      </c>
    </row>
    <row r="489" spans="9:15" ht="12.75">
      <c r="I489" s="2">
        <f t="shared" si="25"/>
        <v>26.91089108910883</v>
      </c>
      <c r="J489" s="2">
        <f t="shared" si="26"/>
        <v>14.955445544554415</v>
      </c>
      <c r="K489">
        <v>450</v>
      </c>
      <c r="L489" s="2">
        <f t="shared" si="24"/>
        <v>11.980392156862742</v>
      </c>
      <c r="M489" s="1">
        <v>0.00155231481481486</v>
      </c>
      <c r="N489">
        <v>0</v>
      </c>
      <c r="O489">
        <v>450</v>
      </c>
    </row>
    <row r="490" spans="9:13" ht="12.75">
      <c r="I490" s="19">
        <v>27</v>
      </c>
      <c r="J490" s="19">
        <v>15</v>
      </c>
      <c r="L490" s="19">
        <v>12</v>
      </c>
      <c r="M490" s="1">
        <v>0.00155451388888893</v>
      </c>
    </row>
  </sheetData>
  <sheetProtection password="E9F1" sheet="1" objects="1"/>
  <protectedRanges>
    <protectedRange password="CC06" sqref="B50:D50 B48:D48 B44:D44 E3:F14 B46:D46 B4:D4 B6:D6 B12:D12 B14:D14 B20:D20 B22:D22 B16:D16 B18:D18 B24:D24 B26:D26 B32:D32 B34:D34 E15:E38 B28:D28 B30:D30 B36:D36 B38:D38 B8:D8 E43:E50 B52:E52 B42:E42 B51 F41:F52 B2:E2 F1:F2 B10:D10 B64:D64 B62:D62 B58:D58 B60:D60 E57:E64 B66:E66 B65 F55:F66 B78:D78 B76:D76 B72:D72 B74:D74 E71:E78 B80:E80 B79 F69:F80 B92:D92 B90:D90 B86:D86 B88:D88 E85:E92 B94:E94 B93 F83:F94 B106:D106 B104:D104 B100:D100 B102:D102 E99:E106 B108:E108 B107 F97:F108 B120:D120 B118:D118 B114:D114 B116:D116 E113:E120 B122:E122 B121 F111:F122 B134:D134 B132:D132 B128:D128 B130:D130 E127:E134 B136:E136 B135 F125:F136 B148:D148 B146:D146 B142:D142 B144:D144 E141:E148 B150:E150 B149 F139:F150 B162:D162 B160:D160 B156:D156 B158:D158 E155:E162 B164:E164 B163 F153:F164 B176:D176 B174:D174 B170:D170 B172:D172 E169:E176 B178:E178 B177 F167:F178 B190:D190 B188:D188 B184:D184 B186:D186 E183:E190 B192:E192 B191 F181:F192 B204:D204 B202:D202 B198:D198 B200:D200 E197:E204 B206:E206 B205 F195:F206 B218:D218 B216:D216 B212:D212 B214:D214 E211:E218 B220:E220 B219 F209:F220 B232:D232 B230:D230 B226:D226 B228:D228 E225:E232 B234:E234 B233 F223:F234 B246:D246 B244:D244 B240:D240 B242:D242 E239:E246 B248:E248 B247 F237:F248 B260:D260 B258:D258 B254:D254 B256:D256 E253:E260 B262:E262 B261 F251:F262 B274:D274 B272:D272 B268:D268 B270:D270 E267:E274 B276:E276 B275 F265:F276 B288:D288 B286:D286 B282:D282 B284:D284 E281:E288 B290:E290 B289 F279:F290 B302:D302 B300:D300 B296:D296 B298:D298 E295:E302 B304:E304 B303 F293:F304 B316:D316 B314:D314 B310:D310 B312:D312 E309:E316 B318:E318 B317 F307:F318 B56:E56 B70:E70 B84:E84 B98:E98 B112:E112 B126:E126 B140:E140 B154:E154 B168:E168 B182:E182 B196:E196 B210:E210 B224:E224 B238:E238 B252:E252 B266:E266 B280:E280 B294:E294 B308:E308" name="Tartom?ny1"/>
  </protectedRanges>
  <mergeCells count="336">
    <mergeCell ref="A239:A240"/>
    <mergeCell ref="E239:E240"/>
    <mergeCell ref="F239:F248"/>
    <mergeCell ref="A241:A242"/>
    <mergeCell ref="E241:E242"/>
    <mergeCell ref="A243:A244"/>
    <mergeCell ref="E243:E244"/>
    <mergeCell ref="A245:A246"/>
    <mergeCell ref="E245:E246"/>
    <mergeCell ref="A247:A248"/>
    <mergeCell ref="E231:E232"/>
    <mergeCell ref="A233:A234"/>
    <mergeCell ref="B233:E233"/>
    <mergeCell ref="B234:E234"/>
    <mergeCell ref="A237:E237"/>
    <mergeCell ref="F237:F238"/>
    <mergeCell ref="A223:E223"/>
    <mergeCell ref="F223:F224"/>
    <mergeCell ref="A225:A226"/>
    <mergeCell ref="E225:E226"/>
    <mergeCell ref="F225:F234"/>
    <mergeCell ref="A227:A228"/>
    <mergeCell ref="E227:E228"/>
    <mergeCell ref="A229:A230"/>
    <mergeCell ref="E229:E230"/>
    <mergeCell ref="A231:A232"/>
    <mergeCell ref="E215:E216"/>
    <mergeCell ref="A217:A218"/>
    <mergeCell ref="E217:E218"/>
    <mergeCell ref="A219:A220"/>
    <mergeCell ref="B219:E219"/>
    <mergeCell ref="B220:E220"/>
    <mergeCell ref="B205:E205"/>
    <mergeCell ref="B206:E206"/>
    <mergeCell ref="A209:E209"/>
    <mergeCell ref="F209:F210"/>
    <mergeCell ref="A211:A212"/>
    <mergeCell ref="E211:E212"/>
    <mergeCell ref="F211:F220"/>
    <mergeCell ref="A213:A214"/>
    <mergeCell ref="E213:E214"/>
    <mergeCell ref="A215:A216"/>
    <mergeCell ref="A197:A198"/>
    <mergeCell ref="E197:E198"/>
    <mergeCell ref="F197:F206"/>
    <mergeCell ref="A199:A200"/>
    <mergeCell ref="E199:E200"/>
    <mergeCell ref="A201:A202"/>
    <mergeCell ref="E201:E202"/>
    <mergeCell ref="A203:A204"/>
    <mergeCell ref="E203:E204"/>
    <mergeCell ref="A205:A206"/>
    <mergeCell ref="E189:E190"/>
    <mergeCell ref="A191:A192"/>
    <mergeCell ref="B191:E191"/>
    <mergeCell ref="B192:E192"/>
    <mergeCell ref="A195:E195"/>
    <mergeCell ref="F195:F196"/>
    <mergeCell ref="A181:E181"/>
    <mergeCell ref="F181:F182"/>
    <mergeCell ref="A183:A184"/>
    <mergeCell ref="E183:E184"/>
    <mergeCell ref="F183:F192"/>
    <mergeCell ref="A185:A186"/>
    <mergeCell ref="E185:E186"/>
    <mergeCell ref="A187:A188"/>
    <mergeCell ref="E187:E188"/>
    <mergeCell ref="A189:A190"/>
    <mergeCell ref="E173:E174"/>
    <mergeCell ref="A175:A176"/>
    <mergeCell ref="E175:E176"/>
    <mergeCell ref="A177:A178"/>
    <mergeCell ref="B177:E177"/>
    <mergeCell ref="B178:E178"/>
    <mergeCell ref="B163:E163"/>
    <mergeCell ref="B164:E164"/>
    <mergeCell ref="A167:E167"/>
    <mergeCell ref="F167:F168"/>
    <mergeCell ref="A169:A170"/>
    <mergeCell ref="E169:E170"/>
    <mergeCell ref="F169:F178"/>
    <mergeCell ref="A171:A172"/>
    <mergeCell ref="E171:E172"/>
    <mergeCell ref="A173:A174"/>
    <mergeCell ref="A155:A156"/>
    <mergeCell ref="E155:E156"/>
    <mergeCell ref="F155:F164"/>
    <mergeCell ref="A157:A158"/>
    <mergeCell ref="E157:E158"/>
    <mergeCell ref="A159:A160"/>
    <mergeCell ref="E159:E160"/>
    <mergeCell ref="A161:A162"/>
    <mergeCell ref="E161:E162"/>
    <mergeCell ref="A163:A164"/>
    <mergeCell ref="E147:E148"/>
    <mergeCell ref="A149:A150"/>
    <mergeCell ref="B149:E149"/>
    <mergeCell ref="B150:E150"/>
    <mergeCell ref="A153:E153"/>
    <mergeCell ref="F153:F154"/>
    <mergeCell ref="A139:E139"/>
    <mergeCell ref="F139:F140"/>
    <mergeCell ref="A141:A142"/>
    <mergeCell ref="E141:E142"/>
    <mergeCell ref="F141:F150"/>
    <mergeCell ref="A143:A144"/>
    <mergeCell ref="E143:E144"/>
    <mergeCell ref="A145:A146"/>
    <mergeCell ref="E145:E146"/>
    <mergeCell ref="A147:A148"/>
    <mergeCell ref="E131:E132"/>
    <mergeCell ref="A133:A134"/>
    <mergeCell ref="E133:E134"/>
    <mergeCell ref="A135:A136"/>
    <mergeCell ref="B135:E135"/>
    <mergeCell ref="B136:E136"/>
    <mergeCell ref="B121:E121"/>
    <mergeCell ref="B122:E122"/>
    <mergeCell ref="A125:E125"/>
    <mergeCell ref="F125:F126"/>
    <mergeCell ref="A127:A128"/>
    <mergeCell ref="E127:E128"/>
    <mergeCell ref="F127:F136"/>
    <mergeCell ref="A129:A130"/>
    <mergeCell ref="E129:E130"/>
    <mergeCell ref="A131:A132"/>
    <mergeCell ref="A113:A114"/>
    <mergeCell ref="E113:E114"/>
    <mergeCell ref="F113:F122"/>
    <mergeCell ref="A115:A116"/>
    <mergeCell ref="E115:E116"/>
    <mergeCell ref="A117:A118"/>
    <mergeCell ref="E117:E118"/>
    <mergeCell ref="A119:A120"/>
    <mergeCell ref="E119:E120"/>
    <mergeCell ref="A121:A122"/>
    <mergeCell ref="A111:E111"/>
    <mergeCell ref="F111:F112"/>
    <mergeCell ref="A51:A52"/>
    <mergeCell ref="F43:F52"/>
    <mergeCell ref="F41:F42"/>
    <mergeCell ref="A41:E41"/>
    <mergeCell ref="E43:E44"/>
    <mergeCell ref="E45:E46"/>
    <mergeCell ref="E47:E48"/>
    <mergeCell ref="E49:E50"/>
    <mergeCell ref="A49:A50"/>
    <mergeCell ref="A107:A108"/>
    <mergeCell ref="B107:E107"/>
    <mergeCell ref="B108:E108"/>
    <mergeCell ref="A93:A94"/>
    <mergeCell ref="B93:E93"/>
    <mergeCell ref="B94:E94"/>
    <mergeCell ref="A97:E97"/>
    <mergeCell ref="A77:A78"/>
    <mergeCell ref="E77:E78"/>
    <mergeCell ref="F97:F98"/>
    <mergeCell ref="A99:A100"/>
    <mergeCell ref="E99:E100"/>
    <mergeCell ref="F99:F108"/>
    <mergeCell ref="A101:A102"/>
    <mergeCell ref="E101:E102"/>
    <mergeCell ref="A103:A104"/>
    <mergeCell ref="E103:E104"/>
    <mergeCell ref="A105:A106"/>
    <mergeCell ref="E105:E106"/>
    <mergeCell ref="A85:A86"/>
    <mergeCell ref="E85:E86"/>
    <mergeCell ref="F85:F94"/>
    <mergeCell ref="A87:A88"/>
    <mergeCell ref="E87:E88"/>
    <mergeCell ref="A89:A90"/>
    <mergeCell ref="E89:E90"/>
    <mergeCell ref="A91:A92"/>
    <mergeCell ref="E91:E92"/>
    <mergeCell ref="A83:E83"/>
    <mergeCell ref="B66:E66"/>
    <mergeCell ref="A69:E69"/>
    <mergeCell ref="A71:A72"/>
    <mergeCell ref="E71:E72"/>
    <mergeCell ref="F83:F84"/>
    <mergeCell ref="F69:F70"/>
    <mergeCell ref="F71:F80"/>
    <mergeCell ref="A73:A74"/>
    <mergeCell ref="E73:E74"/>
    <mergeCell ref="A75:A76"/>
    <mergeCell ref="E75:E76"/>
    <mergeCell ref="A79:A80"/>
    <mergeCell ref="B79:E79"/>
    <mergeCell ref="B80:E80"/>
    <mergeCell ref="A63:A64"/>
    <mergeCell ref="E63:E64"/>
    <mergeCell ref="A65:A66"/>
    <mergeCell ref="B65:E65"/>
    <mergeCell ref="A7:A8"/>
    <mergeCell ref="E7:E8"/>
    <mergeCell ref="A9:A10"/>
    <mergeCell ref="A23:A24"/>
    <mergeCell ref="E23:E24"/>
    <mergeCell ref="A25:A26"/>
    <mergeCell ref="E19:E20"/>
    <mergeCell ref="A21:A22"/>
    <mergeCell ref="E21:E22"/>
    <mergeCell ref="E25:E26"/>
    <mergeCell ref="A1:E1"/>
    <mergeCell ref="A17:A18"/>
    <mergeCell ref="E17:E18"/>
    <mergeCell ref="A13:A14"/>
    <mergeCell ref="E13:E14"/>
    <mergeCell ref="E61:E62"/>
    <mergeCell ref="A43:A44"/>
    <mergeCell ref="A45:A46"/>
    <mergeCell ref="A47:A48"/>
    <mergeCell ref="A19:A20"/>
    <mergeCell ref="F1:F2"/>
    <mergeCell ref="A3:A4"/>
    <mergeCell ref="E3:E4"/>
    <mergeCell ref="A5:A6"/>
    <mergeCell ref="E5:E6"/>
    <mergeCell ref="A15:A16"/>
    <mergeCell ref="E15:E16"/>
    <mergeCell ref="E9:E10"/>
    <mergeCell ref="A11:A12"/>
    <mergeCell ref="E11:E12"/>
    <mergeCell ref="A37:A38"/>
    <mergeCell ref="E37:E38"/>
    <mergeCell ref="A31:A32"/>
    <mergeCell ref="E31:E32"/>
    <mergeCell ref="A33:A34"/>
    <mergeCell ref="E33:E34"/>
    <mergeCell ref="F3:F4"/>
    <mergeCell ref="F5:F6"/>
    <mergeCell ref="F7:F8"/>
    <mergeCell ref="F9:F10"/>
    <mergeCell ref="A35:A36"/>
    <mergeCell ref="E35:E36"/>
    <mergeCell ref="A27:A28"/>
    <mergeCell ref="E27:E28"/>
    <mergeCell ref="A29:A30"/>
    <mergeCell ref="E29:E30"/>
    <mergeCell ref="F19:F20"/>
    <mergeCell ref="F21:F22"/>
    <mergeCell ref="F23:F24"/>
    <mergeCell ref="F25:F26"/>
    <mergeCell ref="F11:F12"/>
    <mergeCell ref="F13:F14"/>
    <mergeCell ref="F15:F16"/>
    <mergeCell ref="F17:F18"/>
    <mergeCell ref="F35:F36"/>
    <mergeCell ref="F37:F38"/>
    <mergeCell ref="F27:F28"/>
    <mergeCell ref="F29:F30"/>
    <mergeCell ref="F31:F32"/>
    <mergeCell ref="F33:F34"/>
    <mergeCell ref="B51:E51"/>
    <mergeCell ref="B52:E52"/>
    <mergeCell ref="A55:E55"/>
    <mergeCell ref="F55:F56"/>
    <mergeCell ref="A57:A58"/>
    <mergeCell ref="E57:E58"/>
    <mergeCell ref="F57:F66"/>
    <mergeCell ref="A59:A60"/>
    <mergeCell ref="E59:E60"/>
    <mergeCell ref="A61:A62"/>
    <mergeCell ref="B247:E247"/>
    <mergeCell ref="B248:E248"/>
    <mergeCell ref="A251:E251"/>
    <mergeCell ref="F251:F252"/>
    <mergeCell ref="A253:A254"/>
    <mergeCell ref="E253:E254"/>
    <mergeCell ref="F253:F262"/>
    <mergeCell ref="A255:A256"/>
    <mergeCell ref="E255:E256"/>
    <mergeCell ref="A257:A258"/>
    <mergeCell ref="E257:E258"/>
    <mergeCell ref="A259:A260"/>
    <mergeCell ref="E259:E260"/>
    <mergeCell ref="A261:A262"/>
    <mergeCell ref="B261:E261"/>
    <mergeCell ref="B262:E262"/>
    <mergeCell ref="A265:E265"/>
    <mergeCell ref="F265:F266"/>
    <mergeCell ref="A267:A268"/>
    <mergeCell ref="E267:E268"/>
    <mergeCell ref="F267:F276"/>
    <mergeCell ref="A269:A270"/>
    <mergeCell ref="E269:E270"/>
    <mergeCell ref="A271:A272"/>
    <mergeCell ref="E271:E272"/>
    <mergeCell ref="A273:A274"/>
    <mergeCell ref="E273:E274"/>
    <mergeCell ref="A275:A276"/>
    <mergeCell ref="B275:E275"/>
    <mergeCell ref="B276:E276"/>
    <mergeCell ref="A279:E279"/>
    <mergeCell ref="F279:F280"/>
    <mergeCell ref="A281:A282"/>
    <mergeCell ref="E281:E282"/>
    <mergeCell ref="F281:F290"/>
    <mergeCell ref="A283:A284"/>
    <mergeCell ref="E283:E284"/>
    <mergeCell ref="A285:A286"/>
    <mergeCell ref="E285:E286"/>
    <mergeCell ref="A287:A288"/>
    <mergeCell ref="E287:E288"/>
    <mergeCell ref="A289:A290"/>
    <mergeCell ref="B289:E289"/>
    <mergeCell ref="B290:E290"/>
    <mergeCell ref="F307:F308"/>
    <mergeCell ref="A293:E293"/>
    <mergeCell ref="F293:F294"/>
    <mergeCell ref="A295:A296"/>
    <mergeCell ref="E295:E296"/>
    <mergeCell ref="F295:F304"/>
    <mergeCell ref="A297:A298"/>
    <mergeCell ref="E297:E298"/>
    <mergeCell ref="A299:A300"/>
    <mergeCell ref="E299:E300"/>
    <mergeCell ref="E315:E316"/>
    <mergeCell ref="A317:A318"/>
    <mergeCell ref="E301:E302"/>
    <mergeCell ref="A303:A304"/>
    <mergeCell ref="B303:E303"/>
    <mergeCell ref="B304:E304"/>
    <mergeCell ref="A307:E307"/>
    <mergeCell ref="A301:A302"/>
    <mergeCell ref="B317:E317"/>
    <mergeCell ref="B318:E318"/>
    <mergeCell ref="A309:A310"/>
    <mergeCell ref="E309:E310"/>
    <mergeCell ref="F309:F318"/>
    <mergeCell ref="A311:A312"/>
    <mergeCell ref="E311:E312"/>
    <mergeCell ref="A313:A314"/>
    <mergeCell ref="E313:E314"/>
    <mergeCell ref="A315:A316"/>
  </mergeCells>
  <printOptions/>
  <pageMargins left="0.75" right="0.75" top="0.53" bottom="0.52" header="0.5" footer="0.5"/>
  <pageSetup horizontalDpi="600" verticalDpi="600" orientation="portrait" paperSize="9" scale="66" r:id="rId1"/>
  <rowBreaks count="3" manualBreakCount="3">
    <brk id="67" max="5" man="1"/>
    <brk id="151" max="5" man="1"/>
    <brk id="2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K5" sqref="K5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10</v>
      </c>
      <c r="B2" s="13" t="str">
        <f>Beírás!$A$153</f>
        <v>Kiskunlacháza A</v>
      </c>
      <c r="C2" s="14">
        <f>Beírás!$F$155</f>
        <v>3843</v>
      </c>
    </row>
    <row r="3" spans="1:3" ht="24.75" customHeight="1" thickBot="1" thickTop="1">
      <c r="A3" s="11" t="s">
        <v>9</v>
      </c>
      <c r="B3" s="13" t="str">
        <f>Beírás!$A$125</f>
        <v>Dunavarsányi Árpád Fejedelem Ált.</v>
      </c>
      <c r="C3" s="14">
        <f>Beírás!$F$127</f>
        <v>3804</v>
      </c>
    </row>
    <row r="4" spans="1:3" ht="24.75" customHeight="1" thickBot="1" thickTop="1">
      <c r="A4" s="11" t="s">
        <v>11</v>
      </c>
      <c r="B4" s="13" t="str">
        <f>Beírás!A195</f>
        <v>Szigetszentmárton A</v>
      </c>
      <c r="C4" s="14">
        <f>Beírás!$F$197</f>
        <v>3742</v>
      </c>
    </row>
    <row r="5" spans="1:3" ht="24.75" customHeight="1" thickBot="1" thickTop="1">
      <c r="A5" s="11" t="s">
        <v>12</v>
      </c>
      <c r="B5" s="13" t="str">
        <f>Beírás!$A$97</f>
        <v>Halásztelki Hunyadi</v>
      </c>
      <c r="C5" s="14">
        <f>Beírás!$F$99</f>
        <v>3720</v>
      </c>
    </row>
    <row r="6" spans="1:3" ht="24.75" customHeight="1" thickBot="1" thickTop="1">
      <c r="A6" s="11" t="s">
        <v>13</v>
      </c>
      <c r="B6" s="13" t="str">
        <f>Beírás!A83</f>
        <v>Szent Imre Kat. Ált.</v>
      </c>
      <c r="C6" s="14">
        <f>Beírás!$F$85</f>
        <v>3697</v>
      </c>
    </row>
    <row r="7" spans="1:3" ht="24.75" customHeight="1" thickBot="1" thickTop="1">
      <c r="A7" s="11" t="s">
        <v>14</v>
      </c>
      <c r="B7" s="13" t="str">
        <f>Beírás!A139</f>
        <v>Dunavarsányi Árpád Fejedelem B</v>
      </c>
      <c r="C7" s="14">
        <f>Beírás!$F$141</f>
        <v>3630</v>
      </c>
    </row>
    <row r="8" spans="1:3" ht="24.75" customHeight="1" thickBot="1" thickTop="1">
      <c r="A8" s="11" t="s">
        <v>15</v>
      </c>
      <c r="B8" s="13" t="str">
        <f>Beírás!$A$41</f>
        <v> Áporka A</v>
      </c>
      <c r="C8" s="14">
        <f>Beírás!$F$43</f>
        <v>3621</v>
      </c>
    </row>
    <row r="9" spans="1:3" ht="24.75" customHeight="1" thickBot="1" thickTop="1">
      <c r="A9" s="11" t="s">
        <v>16</v>
      </c>
      <c r="B9" s="13" t="str">
        <f>Beírás!A223</f>
        <v>Szigetszentmáron C</v>
      </c>
      <c r="C9" s="14">
        <f>Beírás!$F$225</f>
        <v>3606</v>
      </c>
    </row>
    <row r="10" spans="1:3" ht="24.75" customHeight="1" thickBot="1" thickTop="1">
      <c r="A10" s="11" t="s">
        <v>17</v>
      </c>
      <c r="B10" s="13" t="str">
        <f>Beírás!A111</f>
        <v>Bocskai</v>
      </c>
      <c r="C10" s="14">
        <f>Beírás!$F$113</f>
        <v>3498</v>
      </c>
    </row>
    <row r="11" spans="1:3" ht="24.75" customHeight="1" thickBot="1" thickTop="1">
      <c r="A11" s="11" t="s">
        <v>18</v>
      </c>
      <c r="B11" s="13" t="str">
        <f>Beírás!A167</f>
        <v>Kiskunlacháza B </v>
      </c>
      <c r="C11" s="14">
        <f>Beírás!$F$169</f>
        <v>3479</v>
      </c>
    </row>
    <row r="12" spans="1:3" ht="24.75" customHeight="1" thickBot="1" thickTop="1">
      <c r="A12" s="11" t="s">
        <v>19</v>
      </c>
      <c r="B12" s="13" t="str">
        <f>Beírás!$A$237</f>
        <v>Szigethalmi Széchenyi Ált.</v>
      </c>
      <c r="C12" s="14">
        <f>Beírás!$F$239</f>
        <v>3476</v>
      </c>
    </row>
    <row r="13" spans="1:3" ht="24.75" customHeight="1" thickBot="1" thickTop="1">
      <c r="A13" s="11" t="s">
        <v>20</v>
      </c>
      <c r="B13" s="13" t="str">
        <f>Beírás!$A$181</f>
        <v>Dunaharaszti Hunyadi János</v>
      </c>
      <c r="C13" s="14">
        <f>Beírás!$F$183</f>
        <v>3398</v>
      </c>
    </row>
    <row r="14" spans="1:3" ht="24.75" customHeight="1" thickBot="1" thickTop="1">
      <c r="A14" s="11" t="s">
        <v>21</v>
      </c>
      <c r="B14" s="13" t="str">
        <f>Beírás!$A$209</f>
        <v>Szigetszentmáron B</v>
      </c>
      <c r="C14" s="14">
        <f>Beírás!$F$211</f>
        <v>3361</v>
      </c>
    </row>
    <row r="15" spans="1:3" ht="24.75" customHeight="1" thickBot="1" thickTop="1">
      <c r="A15" s="11" t="s">
        <v>22</v>
      </c>
      <c r="B15" s="13" t="str">
        <f>Beírás!A55</f>
        <v>Áporka B</v>
      </c>
      <c r="C15" s="14">
        <f>Beírás!$F$57</f>
        <v>3265</v>
      </c>
    </row>
    <row r="16" spans="1:3" ht="24.75" customHeight="1" thickBot="1" thickTop="1">
      <c r="A16" s="11" t="s">
        <v>23</v>
      </c>
      <c r="B16" s="13" t="str">
        <f>Beírás!$A$69</f>
        <v>Áporka C</v>
      </c>
      <c r="C16" s="14">
        <f>Beírás!$F$71</f>
        <v>3155</v>
      </c>
    </row>
    <row r="17" spans="1:3" ht="24.75" customHeight="1" thickBot="1" thickTop="1">
      <c r="A17" s="11" t="s">
        <v>24</v>
      </c>
      <c r="B17" s="13">
        <f>Beírás!A251</f>
        <v>0</v>
      </c>
      <c r="C17" s="14">
        <f>Beírás!$F$253</f>
        <v>0</v>
      </c>
    </row>
    <row r="18" spans="1:3" ht="24.75" customHeight="1" thickBot="1" thickTop="1">
      <c r="A18" s="11" t="s">
        <v>25</v>
      </c>
      <c r="B18" s="13">
        <f>Beírás!$A$265</f>
        <v>0</v>
      </c>
      <c r="C18" s="14">
        <f>Beírás!$F$267</f>
        <v>0</v>
      </c>
    </row>
    <row r="19" spans="1:3" ht="24.75" customHeight="1" thickBot="1" thickTop="1">
      <c r="A19" s="11" t="s">
        <v>26</v>
      </c>
      <c r="B19" s="13">
        <f>Beírás!A279</f>
        <v>0</v>
      </c>
      <c r="C19" s="14">
        <f>Beírás!$F$281</f>
        <v>0</v>
      </c>
    </row>
    <row r="20" spans="1:3" ht="24.75" customHeight="1" thickBot="1" thickTop="1">
      <c r="A20" s="11" t="s">
        <v>27</v>
      </c>
      <c r="B20" s="13">
        <f>Beírás!$A$293</f>
        <v>0</v>
      </c>
      <c r="C20" s="14">
        <f>Beírás!$F$295</f>
        <v>0</v>
      </c>
    </row>
    <row r="21" spans="1:3" ht="24.75" customHeight="1" thickBot="1" thickTop="1">
      <c r="A21" s="11" t="s">
        <v>28</v>
      </c>
      <c r="B21" s="13">
        <f>Beírás!A307</f>
        <v>0</v>
      </c>
      <c r="C21" s="14">
        <f>Beírás!$F$309</f>
        <v>0</v>
      </c>
    </row>
    <row r="22" ht="13.5" thickTop="1"/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D237"/>
  <sheetViews>
    <sheetView view="pageBreakPreview" zoomScale="115" zoomScaleSheetLayoutView="115" zoomScalePageLayoutView="0" workbookViewId="0" topLeftCell="A7">
      <selection activeCell="H15" sqref="H15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.7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8" t="s">
        <v>10</v>
      </c>
      <c r="B2" s="59" t="str">
        <f>Beírás!A159</f>
        <v>Feczesin Kenéz</v>
      </c>
      <c r="C2" s="60" t="str">
        <f>Beírás!$A$153</f>
        <v>Kiskunlacháza A</v>
      </c>
      <c r="D2" s="61">
        <f>Beírás!E159</f>
        <v>922</v>
      </c>
    </row>
    <row r="3" spans="1:4" ht="6.75" customHeight="1">
      <c r="A3" s="58"/>
      <c r="B3" s="59"/>
      <c r="C3" s="60"/>
      <c r="D3" s="61"/>
    </row>
    <row r="4" spans="1:4" ht="6.75" customHeight="1">
      <c r="A4" s="58" t="s">
        <v>9</v>
      </c>
      <c r="B4" s="59" t="str">
        <f>Beírás!A157</f>
        <v>Máté Balázs</v>
      </c>
      <c r="C4" s="60" t="str">
        <f>Beírás!$A$153</f>
        <v>Kiskunlacháza A</v>
      </c>
      <c r="D4" s="61">
        <f>Beírás!E157</f>
        <v>910</v>
      </c>
    </row>
    <row r="5" spans="1:4" ht="6.75" customHeight="1">
      <c r="A5" s="58"/>
      <c r="B5" s="59"/>
      <c r="C5" s="60"/>
      <c r="D5" s="61"/>
    </row>
    <row r="6" spans="1:4" ht="6.75" customHeight="1">
      <c r="A6" s="58" t="s">
        <v>11</v>
      </c>
      <c r="B6" s="59" t="str">
        <f>Beírás!A43</f>
        <v>Jakab Bálint</v>
      </c>
      <c r="C6" s="60" t="str">
        <f>Beírás!$A$41</f>
        <v> Áporka A</v>
      </c>
      <c r="D6" s="61">
        <f>Beírás!E43</f>
        <v>880</v>
      </c>
    </row>
    <row r="7" spans="1:4" ht="6.75" customHeight="1">
      <c r="A7" s="58"/>
      <c r="B7" s="59"/>
      <c r="C7" s="60"/>
      <c r="D7" s="61"/>
    </row>
    <row r="8" spans="1:4" ht="6.75" customHeight="1">
      <c r="A8" s="58" t="s">
        <v>12</v>
      </c>
      <c r="B8" s="59" t="str">
        <f>Beírás!A103</f>
        <v>Nagy Dániel Milán</v>
      </c>
      <c r="C8" s="60" t="str">
        <f>Beírás!$A$97</f>
        <v>Halásztelki Hunyadi</v>
      </c>
      <c r="D8" s="61">
        <f>Beírás!E103</f>
        <v>877</v>
      </c>
    </row>
    <row r="9" spans="1:4" ht="6.75" customHeight="1">
      <c r="A9" s="58"/>
      <c r="B9" s="59"/>
      <c r="C9" s="60"/>
      <c r="D9" s="61"/>
    </row>
    <row r="10" spans="1:4" ht="6.75" customHeight="1">
      <c r="A10" s="58" t="s">
        <v>13</v>
      </c>
      <c r="B10" s="59" t="str">
        <f>Beírás!A129</f>
        <v>Ischmael K Bence</v>
      </c>
      <c r="C10" s="60" t="str">
        <f>Beírás!$A$125</f>
        <v>Dunavarsányi Árpád Fejedelem Ált.</v>
      </c>
      <c r="D10" s="61">
        <f>Beírás!E129</f>
        <v>871</v>
      </c>
    </row>
    <row r="11" spans="1:4" ht="6.75" customHeight="1">
      <c r="A11" s="58"/>
      <c r="B11" s="59"/>
      <c r="C11" s="60"/>
      <c r="D11" s="61"/>
    </row>
    <row r="12" spans="1:4" ht="6.75" customHeight="1">
      <c r="A12" s="58" t="s">
        <v>14</v>
      </c>
      <c r="B12" s="59" t="str">
        <f>Beírás!A105</f>
        <v>Kongó Botond</v>
      </c>
      <c r="C12" s="60" t="str">
        <f>Beírás!$A$97</f>
        <v>Halásztelki Hunyadi</v>
      </c>
      <c r="D12" s="61">
        <f>Beírás!E105</f>
        <v>870</v>
      </c>
    </row>
    <row r="13" spans="1:4" ht="6.75" customHeight="1">
      <c r="A13" s="58"/>
      <c r="B13" s="59"/>
      <c r="C13" s="60"/>
      <c r="D13" s="61"/>
    </row>
    <row r="14" spans="1:4" ht="6.75" customHeight="1">
      <c r="A14" s="58" t="s">
        <v>15</v>
      </c>
      <c r="B14" s="59" t="str">
        <f>Beírás!A133</f>
        <v>Jakab Martin</v>
      </c>
      <c r="C14" s="60" t="str">
        <f>Beírás!$A$125</f>
        <v>Dunavarsányi Árpád Fejedelem Ált.</v>
      </c>
      <c r="D14" s="61">
        <f>Beírás!E133</f>
        <v>863</v>
      </c>
    </row>
    <row r="15" spans="1:4" ht="6.75" customHeight="1">
      <c r="A15" s="58"/>
      <c r="B15" s="59"/>
      <c r="C15" s="60"/>
      <c r="D15" s="61"/>
    </row>
    <row r="16" spans="1:4" ht="6.75" customHeight="1">
      <c r="A16" s="58" t="s">
        <v>16</v>
      </c>
      <c r="B16" s="59" t="str">
        <f>Beírás!A241</f>
        <v>Oláh Kristóf</v>
      </c>
      <c r="C16" s="60" t="str">
        <f>Beírás!$A$237</f>
        <v>Szigethalmi Széchenyi Ált.</v>
      </c>
      <c r="D16" s="61">
        <f>Beírás!E241</f>
        <v>861</v>
      </c>
    </row>
    <row r="17" spans="1:4" ht="6.75" customHeight="1">
      <c r="A17" s="58"/>
      <c r="B17" s="59"/>
      <c r="C17" s="60"/>
      <c r="D17" s="61"/>
    </row>
    <row r="18" spans="1:4" ht="6.75" customHeight="1">
      <c r="A18" s="58" t="s">
        <v>17</v>
      </c>
      <c r="B18" s="59" t="str">
        <f>Beírás!A229</f>
        <v>Kiss Krisztián</v>
      </c>
      <c r="C18" s="60" t="str">
        <f>Beírás!$A$223</f>
        <v>Szigetszentmáron C</v>
      </c>
      <c r="D18" s="61">
        <f>Beírás!E229</f>
        <v>858</v>
      </c>
    </row>
    <row r="19" spans="1:4" ht="6.75" customHeight="1">
      <c r="A19" s="58"/>
      <c r="B19" s="59"/>
      <c r="C19" s="60"/>
      <c r="D19" s="61"/>
    </row>
    <row r="20" spans="1:4" ht="6.75" customHeight="1">
      <c r="A20" s="58" t="s">
        <v>18</v>
      </c>
      <c r="B20" s="59" t="str">
        <f>Beírás!A131</f>
        <v>Szabó Zsombor</v>
      </c>
      <c r="C20" s="60" t="str">
        <f>Beírás!$A$125</f>
        <v>Dunavarsányi Árpád Fejedelem Ált.</v>
      </c>
      <c r="D20" s="61">
        <f>Beírás!E131</f>
        <v>857</v>
      </c>
    </row>
    <row r="21" spans="1:4" ht="6.75" customHeight="1">
      <c r="A21" s="58"/>
      <c r="B21" s="59"/>
      <c r="C21" s="60"/>
      <c r="D21" s="61"/>
    </row>
    <row r="22" spans="1:4" ht="6.75" customHeight="1">
      <c r="A22" s="58" t="s">
        <v>19</v>
      </c>
      <c r="B22" s="59" t="str">
        <f>Beírás!A147</f>
        <v>Fullajtár Levente</v>
      </c>
      <c r="C22" s="60" t="str">
        <f>Beírás!$A$139</f>
        <v>Dunavarsányi Árpád Fejedelem B</v>
      </c>
      <c r="D22" s="61">
        <f>Beírás!E147</f>
        <v>857</v>
      </c>
    </row>
    <row r="23" spans="1:4" ht="6.75" customHeight="1">
      <c r="A23" s="58"/>
      <c r="B23" s="59"/>
      <c r="C23" s="60"/>
      <c r="D23" s="61"/>
    </row>
    <row r="24" spans="1:4" ht="6.75" customHeight="1">
      <c r="A24" s="58" t="s">
        <v>20</v>
      </c>
      <c r="B24" s="59" t="str">
        <f>Beírás!A199</f>
        <v>Busai Marci</v>
      </c>
      <c r="C24" s="60" t="str">
        <f>Beírás!$A$195</f>
        <v>Szigetszentmárton A</v>
      </c>
      <c r="D24" s="61">
        <f>Beírás!E199</f>
        <v>853</v>
      </c>
    </row>
    <row r="25" spans="1:4" ht="6.75" customHeight="1">
      <c r="A25" s="58"/>
      <c r="B25" s="59"/>
      <c r="C25" s="60"/>
      <c r="D25" s="61"/>
    </row>
    <row r="26" spans="1:4" ht="6.75" customHeight="1">
      <c r="A26" s="58" t="s">
        <v>21</v>
      </c>
      <c r="B26" s="59" t="str">
        <f>Beírás!A197</f>
        <v>Izsó Miklós</v>
      </c>
      <c r="C26" s="60" t="str">
        <f>Beírás!$A$195</f>
        <v>Szigetszentmárton A</v>
      </c>
      <c r="D26" s="61">
        <f>Beírás!E197</f>
        <v>851</v>
      </c>
    </row>
    <row r="27" spans="1:4" ht="6.75" customHeight="1">
      <c r="A27" s="58"/>
      <c r="B27" s="59"/>
      <c r="C27" s="60"/>
      <c r="D27" s="61"/>
    </row>
    <row r="28" spans="1:4" ht="6.75" customHeight="1">
      <c r="A28" s="58" t="s">
        <v>22</v>
      </c>
      <c r="B28" s="59" t="str">
        <f>Beírás!A231</f>
        <v>Tóth Zoltán</v>
      </c>
      <c r="C28" s="60" t="str">
        <f>Beírás!$A$223</f>
        <v>Szigetszentmáron C</v>
      </c>
      <c r="D28" s="61">
        <f>Beírás!E231</f>
        <v>851</v>
      </c>
    </row>
    <row r="29" spans="1:4" ht="6.75" customHeight="1">
      <c r="A29" s="58"/>
      <c r="B29" s="59"/>
      <c r="C29" s="60"/>
      <c r="D29" s="61"/>
    </row>
    <row r="30" spans="1:4" ht="6.75" customHeight="1">
      <c r="A30" s="58" t="s">
        <v>23</v>
      </c>
      <c r="B30" s="59" t="str">
        <f>Beírás!A189</f>
        <v>Galambos Dániel Ákos</v>
      </c>
      <c r="C30" s="60" t="str">
        <f>Beírás!$A$181</f>
        <v>Dunaharaszti Hunyadi János</v>
      </c>
      <c r="D30" s="61">
        <f>Beírás!E189</f>
        <v>849</v>
      </c>
    </row>
    <row r="31" spans="1:4" ht="6.75" customHeight="1">
      <c r="A31" s="58"/>
      <c r="B31" s="59"/>
      <c r="C31" s="60"/>
      <c r="D31" s="61"/>
    </row>
    <row r="32" spans="1:4" ht="6.75" customHeight="1">
      <c r="A32" s="58" t="s">
        <v>24</v>
      </c>
      <c r="B32" s="59" t="str">
        <f>Beírás!A171</f>
        <v>Kovács Noel</v>
      </c>
      <c r="C32" s="60" t="str">
        <f>Beírás!$A$167</f>
        <v>Kiskunlacháza B </v>
      </c>
      <c r="D32" s="61">
        <f>Beírás!E171</f>
        <v>848</v>
      </c>
    </row>
    <row r="33" spans="1:4" ht="6.75" customHeight="1">
      <c r="A33" s="58"/>
      <c r="B33" s="59"/>
      <c r="C33" s="60"/>
      <c r="D33" s="61"/>
    </row>
    <row r="34" spans="1:4" ht="6.75" customHeight="1">
      <c r="A34" s="58" t="s">
        <v>25</v>
      </c>
      <c r="B34" s="59" t="str">
        <f>Beírás!A155</f>
        <v>Majoros-Platty Szabolcs</v>
      </c>
      <c r="C34" s="60" t="str">
        <f>Beírás!$A$153</f>
        <v>Kiskunlacháza A</v>
      </c>
      <c r="D34" s="61">
        <f>Beírás!E155</f>
        <v>847</v>
      </c>
    </row>
    <row r="35" spans="1:4" ht="6.75" customHeight="1">
      <c r="A35" s="58"/>
      <c r="B35" s="59"/>
      <c r="C35" s="60"/>
      <c r="D35" s="61"/>
    </row>
    <row r="36" spans="1:4" ht="6.75" customHeight="1">
      <c r="A36" s="58" t="s">
        <v>26</v>
      </c>
      <c r="B36" s="59" t="str">
        <f>Beírás!A89</f>
        <v>Gombás Levente</v>
      </c>
      <c r="C36" s="60" t="str">
        <f>Beírás!$A$83</f>
        <v>Szent Imre Kat. Ált.</v>
      </c>
      <c r="D36" s="61">
        <f>Beírás!E89</f>
        <v>846</v>
      </c>
    </row>
    <row r="37" spans="1:4" ht="6.75" customHeight="1">
      <c r="A37" s="58"/>
      <c r="B37" s="59"/>
      <c r="C37" s="60"/>
      <c r="D37" s="61"/>
    </row>
    <row r="38" spans="1:4" ht="6.75" customHeight="1">
      <c r="A38" s="58" t="s">
        <v>27</v>
      </c>
      <c r="B38" s="59" t="str">
        <f>Beírás!A3</f>
        <v>Hajdu Flórián</v>
      </c>
      <c r="C38" s="60" t="str">
        <f>Beírás!F3</f>
        <v>Halászteleki Hunyadi</v>
      </c>
      <c r="D38" s="61">
        <f>Beírás!E3</f>
        <v>844</v>
      </c>
    </row>
    <row r="39" spans="1:4" ht="6.75" customHeight="1">
      <c r="A39" s="58"/>
      <c r="B39" s="59"/>
      <c r="C39" s="60"/>
      <c r="D39" s="61"/>
    </row>
    <row r="40" spans="1:4" ht="6.75" customHeight="1">
      <c r="A40" s="58" t="s">
        <v>28</v>
      </c>
      <c r="B40" s="59" t="str">
        <f>Beírás!A203</f>
        <v>Szijjártó Zente</v>
      </c>
      <c r="C40" s="60" t="str">
        <f>Beírás!$A$195</f>
        <v>Szigetszentmárton A</v>
      </c>
      <c r="D40" s="61">
        <f>Beírás!E203</f>
        <v>838</v>
      </c>
    </row>
    <row r="41" spans="1:4" ht="6.75" customHeight="1">
      <c r="A41" s="58"/>
      <c r="B41" s="59"/>
      <c r="C41" s="60"/>
      <c r="D41" s="61"/>
    </row>
    <row r="42" spans="1:4" ht="6.75" customHeight="1">
      <c r="A42" s="58" t="s">
        <v>29</v>
      </c>
      <c r="B42" s="59" t="str">
        <f>Beírás!A87</f>
        <v>Kocsis Róbert</v>
      </c>
      <c r="C42" s="60" t="str">
        <f>Beírás!$A$83</f>
        <v>Szent Imre Kat. Ált.</v>
      </c>
      <c r="D42" s="61">
        <f>Beírás!E87</f>
        <v>835</v>
      </c>
    </row>
    <row r="43" spans="1:4" ht="6.75" customHeight="1">
      <c r="A43" s="58"/>
      <c r="B43" s="59"/>
      <c r="C43" s="60"/>
      <c r="D43" s="61"/>
    </row>
    <row r="44" spans="1:4" ht="6.75" customHeight="1">
      <c r="A44" s="58" t="s">
        <v>30</v>
      </c>
      <c r="B44" s="59" t="str">
        <f>Beírás!A145</f>
        <v>Kaprinay Gergő</v>
      </c>
      <c r="C44" s="60" t="str">
        <f>Beírás!$A$139</f>
        <v>Dunavarsányi Árpád Fejedelem B</v>
      </c>
      <c r="D44" s="61">
        <f>Beírás!E145</f>
        <v>835</v>
      </c>
    </row>
    <row r="45" spans="1:4" ht="6.75" customHeight="1">
      <c r="A45" s="58"/>
      <c r="B45" s="59"/>
      <c r="C45" s="60"/>
      <c r="D45" s="61"/>
    </row>
    <row r="46" spans="1:4" ht="6.75" customHeight="1">
      <c r="A46" s="58" t="s">
        <v>31</v>
      </c>
      <c r="B46" s="59" t="str">
        <f>Beírás!A11</f>
        <v>Szabó Kristóf</v>
      </c>
      <c r="C46" s="60" t="str">
        <f>Beírás!F11</f>
        <v>Dunaharaszti Hunyadi János</v>
      </c>
      <c r="D46" s="61">
        <f>Beírás!E11</f>
        <v>835</v>
      </c>
    </row>
    <row r="47" spans="1:4" ht="6.75" customHeight="1">
      <c r="A47" s="58"/>
      <c r="B47" s="59"/>
      <c r="C47" s="60"/>
      <c r="D47" s="61"/>
    </row>
    <row r="48" spans="1:4" ht="6.75" customHeight="1">
      <c r="A48" s="58" t="s">
        <v>32</v>
      </c>
      <c r="B48" s="59" t="str">
        <f>Beírás!A99</f>
        <v>Márton Sándor</v>
      </c>
      <c r="C48" s="60" t="str">
        <f>Beírás!$A$97</f>
        <v>Halásztelki Hunyadi</v>
      </c>
      <c r="D48" s="61">
        <f>Beírás!E99</f>
        <v>831</v>
      </c>
    </row>
    <row r="49" spans="1:4" ht="6.75" customHeight="1">
      <c r="A49" s="58"/>
      <c r="B49" s="59"/>
      <c r="C49" s="60"/>
      <c r="D49" s="61"/>
    </row>
    <row r="50" spans="1:4" ht="6.75" customHeight="1">
      <c r="A50" s="58" t="s">
        <v>33</v>
      </c>
      <c r="B50" s="59" t="str">
        <f>Beírás!A127</f>
        <v>Fejes Áron</v>
      </c>
      <c r="C50" s="60" t="str">
        <f>Beírás!$A$125</f>
        <v>Dunavarsányi Árpád Fejedelem Ált.</v>
      </c>
      <c r="D50" s="61">
        <f>Beírás!E127</f>
        <v>831</v>
      </c>
    </row>
    <row r="51" spans="1:4" ht="6.75" customHeight="1">
      <c r="A51" s="58"/>
      <c r="B51" s="59"/>
      <c r="C51" s="60"/>
      <c r="D51" s="61"/>
    </row>
    <row r="52" spans="1:4" ht="6.75" customHeight="1">
      <c r="A52" s="58" t="s">
        <v>34</v>
      </c>
      <c r="B52" s="59" t="str">
        <f>Beírás!A201</f>
        <v>Fekete Noel</v>
      </c>
      <c r="C52" s="60" t="str">
        <f>Beírás!$A$195</f>
        <v>Szigetszentmárton A</v>
      </c>
      <c r="D52" s="61">
        <f>Beírás!E201</f>
        <v>828</v>
      </c>
    </row>
    <row r="53" spans="1:4" ht="6.75" customHeight="1">
      <c r="A53" s="58"/>
      <c r="B53" s="59"/>
      <c r="C53" s="60"/>
      <c r="D53" s="61"/>
    </row>
    <row r="54" spans="1:4" ht="6.75" customHeight="1">
      <c r="A54" s="58" t="s">
        <v>35</v>
      </c>
      <c r="B54" s="59" t="str">
        <f>Beírás!A85</f>
        <v>Agócs András</v>
      </c>
      <c r="C54" s="60" t="str">
        <f>Beírás!$A$83</f>
        <v>Szent Imre Kat. Ált.</v>
      </c>
      <c r="D54" s="61">
        <f>Beírás!E85</f>
        <v>824</v>
      </c>
    </row>
    <row r="55" spans="1:4" ht="6.75" customHeight="1">
      <c r="A55" s="58"/>
      <c r="B55" s="59"/>
      <c r="C55" s="60"/>
      <c r="D55" s="61"/>
    </row>
    <row r="56" spans="1:4" ht="6.75" customHeight="1">
      <c r="A56" s="58" t="s">
        <v>36</v>
      </c>
      <c r="B56" s="59" t="str">
        <f>Beírás!A175</f>
        <v>Sárközi Gusztáv</v>
      </c>
      <c r="C56" s="60" t="str">
        <f>Beírás!$A$167</f>
        <v>Kiskunlacháza B </v>
      </c>
      <c r="D56" s="61">
        <f>Beírás!E175</f>
        <v>817</v>
      </c>
    </row>
    <row r="57" spans="1:4" ht="6.75" customHeight="1">
      <c r="A57" s="58"/>
      <c r="B57" s="59"/>
      <c r="C57" s="60"/>
      <c r="D57" s="61"/>
    </row>
    <row r="58" spans="1:4" ht="6.75" customHeight="1">
      <c r="A58" s="58" t="s">
        <v>37</v>
      </c>
      <c r="B58" s="59" t="str">
        <f>Beírás!A211</f>
        <v>Krék Krisztofer </v>
      </c>
      <c r="C58" s="60" t="str">
        <f>Beírás!$A$209</f>
        <v>Szigetszentmáron B</v>
      </c>
      <c r="D58" s="61">
        <f>Beírás!E211</f>
        <v>811</v>
      </c>
    </row>
    <row r="59" spans="1:4" ht="6.75" customHeight="1">
      <c r="A59" s="58"/>
      <c r="B59" s="59"/>
      <c r="C59" s="60"/>
      <c r="D59" s="61"/>
    </row>
    <row r="60" spans="1:4" ht="6.75" customHeight="1">
      <c r="A60" s="58" t="s">
        <v>38</v>
      </c>
      <c r="B60" s="59" t="str">
        <f>Beírás!A113</f>
        <v>Ács-Szabó Dániel</v>
      </c>
      <c r="C60" s="60" t="str">
        <f>Beírás!$A$111</f>
        <v>Bocskai</v>
      </c>
      <c r="D60" s="61">
        <f>Beírás!E113</f>
        <v>810</v>
      </c>
    </row>
    <row r="61" spans="1:4" ht="6.75" customHeight="1">
      <c r="A61" s="58"/>
      <c r="B61" s="59"/>
      <c r="C61" s="60"/>
      <c r="D61" s="61"/>
    </row>
    <row r="62" spans="1:4" ht="6.75" customHeight="1">
      <c r="A62" s="58" t="s">
        <v>39</v>
      </c>
      <c r="B62" s="59" t="str">
        <f>Beírás!A143</f>
        <v>Lukács Noel</v>
      </c>
      <c r="C62" s="60" t="str">
        <f>Beírás!$A$139</f>
        <v>Dunavarsányi Árpád Fejedelem B</v>
      </c>
      <c r="D62" s="61">
        <f>Beírás!E143</f>
        <v>809</v>
      </c>
    </row>
    <row r="63" spans="1:4" ht="6.75" customHeight="1">
      <c r="A63" s="58"/>
      <c r="B63" s="59"/>
      <c r="C63" s="60"/>
      <c r="D63" s="61"/>
    </row>
    <row r="64" spans="1:4" ht="6.75" customHeight="1">
      <c r="A64" s="58" t="s">
        <v>40</v>
      </c>
      <c r="B64" s="59" t="str">
        <f>Beírás!A91</f>
        <v>Schwarczenberger Boldizsár</v>
      </c>
      <c r="C64" s="60" t="str">
        <f>Beírás!$A$83</f>
        <v>Szent Imre Kat. Ált.</v>
      </c>
      <c r="D64" s="61">
        <f>Beírás!E91</f>
        <v>808</v>
      </c>
    </row>
    <row r="65" spans="1:4" ht="6.75" customHeight="1">
      <c r="A65" s="58"/>
      <c r="B65" s="59"/>
      <c r="C65" s="60"/>
      <c r="D65" s="61"/>
    </row>
    <row r="66" spans="1:4" ht="6.75" customHeight="1">
      <c r="A66" s="58" t="s">
        <v>41</v>
      </c>
      <c r="B66" s="59" t="str">
        <f>Beírás!A117</f>
        <v>Sánta Zsombor</v>
      </c>
      <c r="C66" s="60" t="str">
        <f>Beírás!$A$111</f>
        <v>Bocskai</v>
      </c>
      <c r="D66" s="61">
        <f>Beírás!E117</f>
        <v>803</v>
      </c>
    </row>
    <row r="67" spans="1:4" ht="6.75" customHeight="1">
      <c r="A67" s="58"/>
      <c r="B67" s="59"/>
      <c r="C67" s="60"/>
      <c r="D67" s="61"/>
    </row>
    <row r="68" spans="1:4" ht="6.75" customHeight="1">
      <c r="A68" s="58" t="s">
        <v>42</v>
      </c>
      <c r="B68" s="59" t="str">
        <f>Beírás!A45</f>
        <v>Szakács László</v>
      </c>
      <c r="C68" s="60" t="str">
        <f>Beírás!$A$41</f>
        <v> Áporka A</v>
      </c>
      <c r="D68" s="61">
        <f>Beírás!E45</f>
        <v>800</v>
      </c>
    </row>
    <row r="69" spans="1:4" ht="6.75" customHeight="1">
      <c r="A69" s="58"/>
      <c r="B69" s="59"/>
      <c r="C69" s="60"/>
      <c r="D69" s="61"/>
    </row>
    <row r="70" spans="1:4" ht="6.75" customHeight="1">
      <c r="A70" s="58" t="s">
        <v>43</v>
      </c>
      <c r="B70" s="59" t="str">
        <f>Beírás!A49</f>
        <v>Csabai Merse</v>
      </c>
      <c r="C70" s="60" t="str">
        <f>Beírás!$A$41</f>
        <v> Áporka A</v>
      </c>
      <c r="D70" s="61">
        <f>Beírás!E49</f>
        <v>794</v>
      </c>
    </row>
    <row r="71" spans="1:4" ht="6.75" customHeight="1">
      <c r="A71" s="58"/>
      <c r="B71" s="59"/>
      <c r="C71" s="60"/>
      <c r="D71" s="61"/>
    </row>
    <row r="72" spans="1:4" ht="6.75" customHeight="1">
      <c r="A72" s="58" t="s">
        <v>44</v>
      </c>
      <c r="B72" s="59" t="str">
        <f>Beírás!A5</f>
        <v>Szofrán Attila</v>
      </c>
      <c r="C72" s="60" t="str">
        <f>Beírás!F5</f>
        <v>Halászteleki Hunyadi</v>
      </c>
      <c r="D72" s="61">
        <f>Beírás!E5</f>
        <v>787</v>
      </c>
    </row>
    <row r="73" spans="1:4" ht="6.75" customHeight="1">
      <c r="A73" s="58"/>
      <c r="B73" s="59"/>
      <c r="C73" s="60"/>
      <c r="D73" s="61"/>
    </row>
    <row r="74" spans="1:4" ht="6.75" customHeight="1">
      <c r="A74" s="58" t="s">
        <v>45</v>
      </c>
      <c r="B74" s="59" t="str">
        <f>Beírás!A47</f>
        <v>Tóth Dávid</v>
      </c>
      <c r="C74" s="60" t="str">
        <f>Beírás!$A$41</f>
        <v> Áporka A</v>
      </c>
      <c r="D74" s="61">
        <f>Beírás!E47</f>
        <v>785</v>
      </c>
    </row>
    <row r="75" spans="1:4" ht="6.75" customHeight="1">
      <c r="A75" s="58"/>
      <c r="B75" s="59"/>
      <c r="C75" s="60"/>
      <c r="D75" s="61"/>
    </row>
    <row r="76" spans="1:4" ht="6.75" customHeight="1">
      <c r="A76" s="58" t="s">
        <v>46</v>
      </c>
      <c r="B76" s="59" t="str">
        <f>Beírás!A161</f>
        <v>Farkas Dominik</v>
      </c>
      <c r="C76" s="60" t="str">
        <f>Beírás!$A$153</f>
        <v>Kiskunlacháza A</v>
      </c>
      <c r="D76" s="61">
        <f>Beírás!E161</f>
        <v>785</v>
      </c>
    </row>
    <row r="77" spans="1:4" ht="6.75" customHeight="1">
      <c r="A77" s="58"/>
      <c r="B77" s="59"/>
      <c r="C77" s="60"/>
      <c r="D77" s="61"/>
    </row>
    <row r="78" spans="1:4" ht="6.75" customHeight="1">
      <c r="A78" s="58" t="s">
        <v>47</v>
      </c>
      <c r="B78" s="59" t="str">
        <f>Beírás!A61</f>
        <v>Mizik Dávid</v>
      </c>
      <c r="C78" s="60" t="str">
        <f>Beírás!$A$55</f>
        <v>Áporka B</v>
      </c>
      <c r="D78" s="61">
        <f>Beírás!E61</f>
        <v>783</v>
      </c>
    </row>
    <row r="79" spans="1:4" ht="6.75" customHeight="1">
      <c r="A79" s="58"/>
      <c r="B79" s="59"/>
      <c r="C79" s="60"/>
      <c r="D79" s="61"/>
    </row>
    <row r="80" spans="1:4" ht="6.75" customHeight="1">
      <c r="A80" s="58" t="s">
        <v>48</v>
      </c>
      <c r="B80" s="59" t="str">
        <f>Beírás!A119</f>
        <v>Pendek Zsolt</v>
      </c>
      <c r="C80" s="60" t="str">
        <f>Beírás!$A$111</f>
        <v>Bocskai</v>
      </c>
      <c r="D80" s="61">
        <f>Beírás!E119</f>
        <v>779</v>
      </c>
    </row>
    <row r="81" spans="1:4" ht="6.75" customHeight="1">
      <c r="A81" s="58"/>
      <c r="B81" s="59"/>
      <c r="C81" s="60"/>
      <c r="D81" s="61"/>
    </row>
    <row r="82" spans="1:4" ht="6.75" customHeight="1">
      <c r="A82" s="58" t="s">
        <v>49</v>
      </c>
      <c r="B82" s="59" t="str">
        <f>Beírás!A101</f>
        <v>Kovács Bercel</v>
      </c>
      <c r="C82" s="60" t="str">
        <f>Beírás!$A$97</f>
        <v>Halásztelki Hunyadi</v>
      </c>
      <c r="D82" s="61">
        <f>Beírás!E101</f>
        <v>777</v>
      </c>
    </row>
    <row r="83" spans="1:4" ht="6.75" customHeight="1">
      <c r="A83" s="58"/>
      <c r="B83" s="59"/>
      <c r="C83" s="60"/>
      <c r="D83" s="61"/>
    </row>
    <row r="84" spans="1:4" ht="6.75" customHeight="1">
      <c r="A84" s="58" t="s">
        <v>50</v>
      </c>
      <c r="B84" s="59" t="str">
        <f>Beírás!A225</f>
        <v>Hrencsár Kolos</v>
      </c>
      <c r="C84" s="60" t="str">
        <f>Beírás!$A$223</f>
        <v>Szigetszentmáron C</v>
      </c>
      <c r="D84" s="61">
        <f>Beírás!E225</f>
        <v>777</v>
      </c>
    </row>
    <row r="85" spans="1:4" ht="6.75" customHeight="1">
      <c r="A85" s="58"/>
      <c r="B85" s="59"/>
      <c r="C85" s="60"/>
      <c r="D85" s="61"/>
    </row>
    <row r="86" spans="1:4" ht="6.75" customHeight="1">
      <c r="A86" s="58" t="s">
        <v>51</v>
      </c>
      <c r="B86" s="59" t="str">
        <f>Beírás!A227</f>
        <v>Földi Attila</v>
      </c>
      <c r="C86" s="60" t="str">
        <f>Beírás!$A$223</f>
        <v>Szigetszentmáron C</v>
      </c>
      <c r="D86" s="61">
        <f>Beírás!E227</f>
        <v>777</v>
      </c>
    </row>
    <row r="87" spans="1:4" ht="6.75" customHeight="1">
      <c r="A87" s="58"/>
      <c r="B87" s="59"/>
      <c r="C87" s="60"/>
      <c r="D87" s="61"/>
    </row>
    <row r="88" spans="1:4" ht="6.75" customHeight="1">
      <c r="A88" s="58" t="s">
        <v>52</v>
      </c>
      <c r="B88" s="59" t="str">
        <f>Beírás!A183</f>
        <v>Somogyi-Pinczi Barnabás</v>
      </c>
      <c r="C88" s="60" t="str">
        <f>Beírás!$A$181</f>
        <v>Dunaharaszti Hunyadi János</v>
      </c>
      <c r="D88" s="61">
        <f>Beírás!E183</f>
        <v>773</v>
      </c>
    </row>
    <row r="89" spans="1:4" ht="6.75" customHeight="1">
      <c r="A89" s="58"/>
      <c r="B89" s="59"/>
      <c r="C89" s="60"/>
      <c r="D89" s="61"/>
    </row>
    <row r="90" spans="1:4" ht="6.75" customHeight="1">
      <c r="A90" s="58" t="s">
        <v>53</v>
      </c>
      <c r="B90" s="59" t="str">
        <f>Beírás!A213</f>
        <v>Nagy Péter</v>
      </c>
      <c r="C90" s="60" t="str">
        <f>Beírás!$A$209</f>
        <v>Szigetszentmáron B</v>
      </c>
      <c r="D90" s="61">
        <f>Beírás!E213</f>
        <v>773</v>
      </c>
    </row>
    <row r="91" spans="1:4" ht="6.75" customHeight="1">
      <c r="A91" s="58"/>
      <c r="B91" s="59"/>
      <c r="C91" s="60"/>
      <c r="D91" s="61"/>
    </row>
    <row r="92" spans="1:4" ht="6.75" customHeight="1">
      <c r="A92" s="58" t="s">
        <v>54</v>
      </c>
      <c r="B92" s="59" t="str">
        <f>Beírás!A9</f>
        <v>Borcsa Milán</v>
      </c>
      <c r="C92" s="60" t="str">
        <f>Beírás!F9</f>
        <v>Dunaharaszti Hunyadi János</v>
      </c>
      <c r="D92" s="61">
        <f>Beírás!E9</f>
        <v>773</v>
      </c>
    </row>
    <row r="93" spans="1:4" ht="6.75" customHeight="1">
      <c r="A93" s="58"/>
      <c r="B93" s="59"/>
      <c r="C93" s="60"/>
      <c r="D93" s="61"/>
    </row>
    <row r="94" spans="1:4" ht="6.75" customHeight="1">
      <c r="A94" s="58" t="s">
        <v>55</v>
      </c>
      <c r="B94" s="59" t="str">
        <f>Beírás!A7</f>
        <v>Rédai Ákos</v>
      </c>
      <c r="C94" s="60" t="str">
        <f>Beírás!F7</f>
        <v>Dunavarsányi Árpád Fejedelem Ált.</v>
      </c>
      <c r="D94" s="61">
        <f>Beírás!E7</f>
        <v>769</v>
      </c>
    </row>
    <row r="95" spans="1:4" ht="6.75" customHeight="1">
      <c r="A95" s="58"/>
      <c r="B95" s="59"/>
      <c r="C95" s="60"/>
      <c r="D95" s="61"/>
    </row>
    <row r="96" spans="1:4" ht="6.75" customHeight="1">
      <c r="A96" s="58" t="s">
        <v>56</v>
      </c>
      <c r="B96" s="59" t="str">
        <f>Beírás!A215</f>
        <v>Lipódi Krisztián</v>
      </c>
      <c r="C96" s="60" t="str">
        <f>Beírás!$A$209</f>
        <v>Szigetszentmáron B</v>
      </c>
      <c r="D96" s="61">
        <f>Beírás!E215</f>
        <v>765</v>
      </c>
    </row>
    <row r="97" spans="1:4" ht="6.75" customHeight="1">
      <c r="A97" s="58"/>
      <c r="B97" s="59"/>
      <c r="C97" s="60"/>
      <c r="D97" s="61"/>
    </row>
    <row r="98" spans="1:4" ht="6.75" customHeight="1">
      <c r="A98" s="58" t="s">
        <v>57</v>
      </c>
      <c r="B98" s="59" t="str">
        <f>Beírás!A173</f>
        <v>Gránicz Levente</v>
      </c>
      <c r="C98" s="60" t="str">
        <f>Beírás!$A$167</f>
        <v>Kiskunlacháza B </v>
      </c>
      <c r="D98" s="61">
        <f>Beírás!E173</f>
        <v>762</v>
      </c>
    </row>
    <row r="99" spans="1:4" ht="6.75" customHeight="1">
      <c r="A99" s="58"/>
      <c r="B99" s="59"/>
      <c r="C99" s="60"/>
      <c r="D99" s="61"/>
    </row>
    <row r="100" spans="1:4" ht="6.75" customHeight="1">
      <c r="A100" s="58" t="s">
        <v>58</v>
      </c>
      <c r="B100" s="59" t="str">
        <f>Beírás!A245</f>
        <v>Nagy Nimród</v>
      </c>
      <c r="C100" s="60" t="str">
        <f>Beírás!$A$237</f>
        <v>Szigethalmi Széchenyi Ált.</v>
      </c>
      <c r="D100" s="61">
        <f>Beírás!E245</f>
        <v>762</v>
      </c>
    </row>
    <row r="101" spans="1:4" ht="6.75" customHeight="1">
      <c r="A101" s="58"/>
      <c r="B101" s="59"/>
      <c r="C101" s="60"/>
      <c r="D101" s="61"/>
    </row>
    <row r="102" spans="1:4" ht="6.75" customHeight="1">
      <c r="A102" s="58" t="s">
        <v>61</v>
      </c>
      <c r="B102" s="59" t="str">
        <f>Beírás!A57</f>
        <v>Draveczki Ágoston</v>
      </c>
      <c r="C102" s="60" t="str">
        <f>Beírás!$A$55</f>
        <v>Áporka B</v>
      </c>
      <c r="D102" s="61">
        <f>Beírás!E57</f>
        <v>761</v>
      </c>
    </row>
    <row r="103" spans="1:4" ht="6.75" customHeight="1">
      <c r="A103" s="58"/>
      <c r="B103" s="59"/>
      <c r="C103" s="60"/>
      <c r="D103" s="61"/>
    </row>
    <row r="104" spans="1:4" ht="6.75" customHeight="1">
      <c r="A104" s="58" t="s">
        <v>62</v>
      </c>
      <c r="B104" s="59" t="str">
        <f>Beírás!A141</f>
        <v>Traskoma Patryk</v>
      </c>
      <c r="C104" s="60" t="str">
        <f>Beírás!$A$139</f>
        <v>Dunavarsányi Árpád Fejedelem B</v>
      </c>
      <c r="D104" s="61">
        <f>Beírás!E141</f>
        <v>759</v>
      </c>
    </row>
    <row r="105" spans="1:4" ht="6.75" customHeight="1">
      <c r="A105" s="58"/>
      <c r="B105" s="59"/>
      <c r="C105" s="60"/>
      <c r="D105" s="61"/>
    </row>
    <row r="106" spans="1:4" ht="6.75" customHeight="1">
      <c r="A106" s="58" t="s">
        <v>63</v>
      </c>
      <c r="B106" s="59" t="str">
        <f>Beírás!A239</f>
        <v>Sztrikó Bence</v>
      </c>
      <c r="C106" s="60" t="str">
        <f>Beírás!$A$237</f>
        <v>Szigethalmi Széchenyi Ált.</v>
      </c>
      <c r="D106" s="61">
        <f>Beírás!E239</f>
        <v>753</v>
      </c>
    </row>
    <row r="107" spans="1:4" ht="6.75" customHeight="1">
      <c r="A107" s="58"/>
      <c r="B107" s="59"/>
      <c r="C107" s="60"/>
      <c r="D107" s="61"/>
    </row>
    <row r="108" spans="1:4" ht="6.75" customHeight="1">
      <c r="A108" s="58" t="s">
        <v>64</v>
      </c>
      <c r="B108" s="59" t="str">
        <f>Beírás!A73</f>
        <v>Bálint Barnabás</v>
      </c>
      <c r="C108" s="60" t="str">
        <f>Beírás!$A$69</f>
        <v>Áporka C</v>
      </c>
      <c r="D108" s="61">
        <f>Beírás!E73</f>
        <v>749</v>
      </c>
    </row>
    <row r="109" spans="1:4" ht="6.75" customHeight="1">
      <c r="A109" s="58"/>
      <c r="B109" s="59"/>
      <c r="C109" s="60"/>
      <c r="D109" s="61"/>
    </row>
    <row r="110" spans="1:4" ht="6.75" customHeight="1">
      <c r="A110" s="58" t="s">
        <v>65</v>
      </c>
      <c r="B110" s="59" t="str">
        <f>Beírás!A71</f>
        <v>Zsurbej Bence</v>
      </c>
      <c r="C110" s="60" t="str">
        <f>Beírás!$A$69</f>
        <v>Áporka C</v>
      </c>
      <c r="D110" s="61">
        <f>Beírás!E71</f>
        <v>747</v>
      </c>
    </row>
    <row r="111" spans="1:4" ht="6.75" customHeight="1">
      <c r="A111" s="58"/>
      <c r="B111" s="59"/>
      <c r="C111" s="60"/>
      <c r="D111" s="61"/>
    </row>
    <row r="112" spans="1:4" ht="6.75" customHeight="1">
      <c r="A112" s="58" t="s">
        <v>66</v>
      </c>
      <c r="B112" s="59" t="str">
        <f>Beírás!A243</f>
        <v>Mátyás János</v>
      </c>
      <c r="C112" s="60" t="str">
        <f>Beírás!$A$237</f>
        <v>Szigethalmi Széchenyi Ált.</v>
      </c>
      <c r="D112" s="61">
        <f>Beírás!E243</f>
        <v>734</v>
      </c>
    </row>
    <row r="113" spans="1:4" ht="6.75" customHeight="1">
      <c r="A113" s="58"/>
      <c r="B113" s="59"/>
      <c r="C113" s="60"/>
      <c r="D113" s="61"/>
    </row>
    <row r="114" spans="1:4" ht="6.75" customHeight="1">
      <c r="A114" s="58" t="s">
        <v>67</v>
      </c>
      <c r="B114" s="59" t="str">
        <f>Beírás!A115</f>
        <v>Juhász Bálint</v>
      </c>
      <c r="C114" s="60" t="str">
        <f>Beírás!$A$111</f>
        <v>Bocskai</v>
      </c>
      <c r="D114" s="61">
        <f>Beírás!E115</f>
        <v>731</v>
      </c>
    </row>
    <row r="115" spans="1:4" ht="6.75" customHeight="1">
      <c r="A115" s="58"/>
      <c r="B115" s="59"/>
      <c r="C115" s="60"/>
      <c r="D115" s="61"/>
    </row>
    <row r="116" spans="1:4" ht="6.75" customHeight="1">
      <c r="A116" s="58" t="s">
        <v>68</v>
      </c>
      <c r="B116" s="59" t="str">
        <f>Beírás!A13</f>
        <v>Vadász Alex</v>
      </c>
      <c r="C116" s="60" t="str">
        <f>Beírás!F13</f>
        <v>Kiskunlacháza</v>
      </c>
      <c r="D116" s="61">
        <f>Beírás!E13</f>
        <v>727</v>
      </c>
    </row>
    <row r="117" spans="1:4" ht="6.75" customHeight="1">
      <c r="A117" s="58"/>
      <c r="B117" s="59"/>
      <c r="C117" s="60"/>
      <c r="D117" s="61"/>
    </row>
    <row r="118" spans="1:4" ht="6.75" customHeight="1">
      <c r="A118" s="58" t="s">
        <v>69</v>
      </c>
      <c r="B118" s="59" t="str">
        <f>Beírás!A185</f>
        <v>Fitori Csanád</v>
      </c>
      <c r="C118" s="60" t="str">
        <f>Beírás!$A$181</f>
        <v>Dunaharaszti Hunyadi János</v>
      </c>
      <c r="D118" s="61">
        <f>Beírás!E185</f>
        <v>721</v>
      </c>
    </row>
    <row r="119" spans="1:4" ht="6.75" customHeight="1">
      <c r="A119" s="58"/>
      <c r="B119" s="59"/>
      <c r="C119" s="60"/>
      <c r="D119" s="61"/>
    </row>
    <row r="120" spans="1:4" ht="6.75" customHeight="1">
      <c r="A120" s="58" t="s">
        <v>70</v>
      </c>
      <c r="B120" s="59" t="str">
        <f>Beírás!A187</f>
        <v>Dobos Róbert</v>
      </c>
      <c r="C120" s="60" t="str">
        <f>Beírás!$A$181</f>
        <v>Dunaharaszti Hunyadi János</v>
      </c>
      <c r="D120" s="61">
        <f>Beírás!E187</f>
        <v>718</v>
      </c>
    </row>
    <row r="121" spans="1:4" ht="6.75" customHeight="1">
      <c r="A121" s="58"/>
      <c r="B121" s="59"/>
      <c r="C121" s="60"/>
      <c r="D121" s="61"/>
    </row>
    <row r="122" spans="1:4" ht="6.75" customHeight="1">
      <c r="A122" s="58" t="s">
        <v>71</v>
      </c>
      <c r="B122" s="59" t="str">
        <f>Beírás!A169</f>
        <v>Kirizsik Csongor</v>
      </c>
      <c r="C122" s="60" t="str">
        <f>Beírás!$A$167</f>
        <v>Kiskunlacháza B </v>
      </c>
      <c r="D122" s="61">
        <f>Beírás!E169</f>
        <v>717</v>
      </c>
    </row>
    <row r="123" spans="1:4" ht="6.75" customHeight="1">
      <c r="A123" s="58"/>
      <c r="B123" s="59"/>
      <c r="C123" s="60"/>
      <c r="D123" s="61"/>
    </row>
    <row r="124" spans="1:4" ht="6.75" customHeight="1">
      <c r="A124" s="58" t="s">
        <v>72</v>
      </c>
      <c r="B124" s="59" t="str">
        <f>Beírás!A59</f>
        <v>Mihály Dávid</v>
      </c>
      <c r="C124" s="60" t="str">
        <f>Beírás!$A$55</f>
        <v>Áporka B</v>
      </c>
      <c r="D124" s="61">
        <f>Beírás!E59</f>
        <v>714</v>
      </c>
    </row>
    <row r="125" spans="1:4" ht="6.75" customHeight="1">
      <c r="A125" s="58"/>
      <c r="B125" s="59"/>
      <c r="C125" s="60"/>
      <c r="D125" s="61"/>
    </row>
    <row r="126" spans="1:4" ht="6.75" customHeight="1">
      <c r="A126" s="58" t="s">
        <v>73</v>
      </c>
      <c r="B126" s="59" t="str">
        <f>Beírás!A75</f>
        <v>Orbán Tibor</v>
      </c>
      <c r="C126" s="60" t="str">
        <f>Beírás!$A$69</f>
        <v>Áporka C</v>
      </c>
      <c r="D126" s="61">
        <f>Beírás!E75</f>
        <v>699</v>
      </c>
    </row>
    <row r="127" spans="1:4" ht="6.75" customHeight="1">
      <c r="A127" s="58"/>
      <c r="B127" s="59"/>
      <c r="C127" s="60"/>
      <c r="D127" s="61"/>
    </row>
    <row r="128" spans="1:4" ht="6.75" customHeight="1">
      <c r="A128" s="58" t="s">
        <v>74</v>
      </c>
      <c r="B128" s="59" t="str">
        <f>Beírás!A63</f>
        <v>Szircsák Gábor</v>
      </c>
      <c r="C128" s="60" t="str">
        <f>Beírás!$A$55</f>
        <v>Áporka B</v>
      </c>
      <c r="D128" s="61">
        <f>Beírás!E63</f>
        <v>697</v>
      </c>
    </row>
    <row r="129" spans="1:4" ht="6.75" customHeight="1">
      <c r="A129" s="58"/>
      <c r="B129" s="59"/>
      <c r="C129" s="60"/>
      <c r="D129" s="61"/>
    </row>
    <row r="130" spans="1:4" ht="6.75" customHeight="1">
      <c r="A130" s="58" t="s">
        <v>75</v>
      </c>
      <c r="B130" s="59" t="str">
        <f>Beírás!A217</f>
        <v>Huszár Gergő</v>
      </c>
      <c r="C130" s="60" t="str">
        <f>Beírás!$A$209</f>
        <v>Szigetszentmáron B</v>
      </c>
      <c r="D130" s="61">
        <f>Beírás!E217</f>
        <v>667</v>
      </c>
    </row>
    <row r="131" spans="1:4" ht="6.75" customHeight="1">
      <c r="A131" s="58"/>
      <c r="B131" s="59"/>
      <c r="C131" s="60"/>
      <c r="D131" s="61"/>
    </row>
    <row r="132" spans="1:4" ht="6.75" customHeight="1">
      <c r="A132" s="58" t="s">
        <v>76</v>
      </c>
      <c r="B132" s="59" t="str">
        <f>Beírás!A15</f>
        <v>Gubovics Árisz</v>
      </c>
      <c r="C132" s="60" t="str">
        <f>Beírás!F15</f>
        <v>Kiskunlacháza</v>
      </c>
      <c r="D132" s="61">
        <f>Beírás!E15</f>
        <v>633</v>
      </c>
    </row>
    <row r="133" spans="1:4" ht="6.75" customHeight="1">
      <c r="A133" s="58"/>
      <c r="B133" s="59"/>
      <c r="C133" s="60"/>
      <c r="D133" s="61"/>
    </row>
    <row r="134" spans="1:4" ht="6.75" customHeight="1">
      <c r="A134" s="58" t="s">
        <v>77</v>
      </c>
      <c r="B134" s="59" t="str">
        <f>Beírás!A77</f>
        <v>Merész Milán</v>
      </c>
      <c r="C134" s="60" t="str">
        <f>Beírás!$A$69</f>
        <v>Áporka C</v>
      </c>
      <c r="D134" s="61">
        <f>Beírás!E77</f>
        <v>629</v>
      </c>
    </row>
    <row r="135" spans="1:4" ht="6.75" customHeight="1">
      <c r="A135" s="58"/>
      <c r="B135" s="59"/>
      <c r="C135" s="60"/>
      <c r="D135" s="61"/>
    </row>
    <row r="136" spans="1:4" ht="6.75" customHeight="1">
      <c r="A136" s="58" t="s">
        <v>78</v>
      </c>
      <c r="B136" s="59">
        <f>Beírás!A253</f>
        <v>0</v>
      </c>
      <c r="C136" s="60">
        <f>Beírás!$A$251</f>
        <v>0</v>
      </c>
      <c r="D136" s="61">
        <f>Beírás!E253</f>
        <v>0</v>
      </c>
    </row>
    <row r="137" spans="1:4" ht="6.75" customHeight="1">
      <c r="A137" s="58"/>
      <c r="B137" s="59"/>
      <c r="C137" s="60"/>
      <c r="D137" s="61"/>
    </row>
    <row r="138" spans="1:4" ht="6.75" customHeight="1">
      <c r="A138" s="58" t="s">
        <v>79</v>
      </c>
      <c r="B138" s="59">
        <f>Beírás!A255</f>
        <v>0</v>
      </c>
      <c r="C138" s="60">
        <f>Beírás!$A$251</f>
        <v>0</v>
      </c>
      <c r="D138" s="61">
        <f>Beírás!E255</f>
        <v>0</v>
      </c>
    </row>
    <row r="139" spans="1:4" ht="6.75" customHeight="1">
      <c r="A139" s="58"/>
      <c r="B139" s="59"/>
      <c r="C139" s="60"/>
      <c r="D139" s="61"/>
    </row>
    <row r="140" spans="1:4" ht="6.75" customHeight="1">
      <c r="A140" s="58" t="s">
        <v>80</v>
      </c>
      <c r="B140" s="59">
        <f>Beírás!A257</f>
        <v>0</v>
      </c>
      <c r="C140" s="60">
        <f>Beírás!$A$251</f>
        <v>0</v>
      </c>
      <c r="D140" s="61">
        <f>Beírás!E257</f>
        <v>0</v>
      </c>
    </row>
    <row r="141" spans="1:4" ht="6.75" customHeight="1">
      <c r="A141" s="58"/>
      <c r="B141" s="59"/>
      <c r="C141" s="60"/>
      <c r="D141" s="61"/>
    </row>
    <row r="142" spans="1:4" ht="6.75" customHeight="1">
      <c r="A142" s="58" t="s">
        <v>81</v>
      </c>
      <c r="B142" s="59">
        <f>Beírás!A259</f>
        <v>0</v>
      </c>
      <c r="C142" s="60">
        <f>Beírás!$A$251</f>
        <v>0</v>
      </c>
      <c r="D142" s="61">
        <f>Beírás!E259</f>
        <v>0</v>
      </c>
    </row>
    <row r="143" spans="1:4" ht="6.75" customHeight="1">
      <c r="A143" s="58"/>
      <c r="B143" s="59"/>
      <c r="C143" s="60"/>
      <c r="D143" s="61"/>
    </row>
    <row r="144" spans="1:4" ht="6.75" customHeight="1">
      <c r="A144" s="58" t="s">
        <v>82</v>
      </c>
      <c r="B144" s="59">
        <f>Beírás!A267</f>
        <v>0</v>
      </c>
      <c r="C144" s="60">
        <f>Beírás!$A$265</f>
        <v>0</v>
      </c>
      <c r="D144" s="61">
        <f>Beírás!E267</f>
        <v>0</v>
      </c>
    </row>
    <row r="145" spans="1:4" ht="6.75" customHeight="1">
      <c r="A145" s="58"/>
      <c r="B145" s="59"/>
      <c r="C145" s="60"/>
      <c r="D145" s="61"/>
    </row>
    <row r="146" spans="1:4" ht="6.75" customHeight="1">
      <c r="A146" s="58" t="s">
        <v>83</v>
      </c>
      <c r="B146" s="59">
        <f>Beírás!A269</f>
        <v>0</v>
      </c>
      <c r="C146" s="60">
        <f>Beírás!$A$265</f>
        <v>0</v>
      </c>
      <c r="D146" s="61">
        <f>Beírás!E269</f>
        <v>0</v>
      </c>
    </row>
    <row r="147" spans="1:4" ht="6.75" customHeight="1">
      <c r="A147" s="58"/>
      <c r="B147" s="59"/>
      <c r="C147" s="60"/>
      <c r="D147" s="61"/>
    </row>
    <row r="148" spans="1:4" ht="6.75" customHeight="1">
      <c r="A148" s="58" t="s">
        <v>84</v>
      </c>
      <c r="B148" s="59">
        <f>Beírás!A271</f>
        <v>0</v>
      </c>
      <c r="C148" s="60">
        <f>Beírás!$A$265</f>
        <v>0</v>
      </c>
      <c r="D148" s="61">
        <f>Beírás!E271</f>
        <v>0</v>
      </c>
    </row>
    <row r="149" spans="1:4" ht="6.75" customHeight="1">
      <c r="A149" s="58"/>
      <c r="B149" s="59"/>
      <c r="C149" s="60"/>
      <c r="D149" s="61"/>
    </row>
    <row r="150" spans="1:4" ht="6.75" customHeight="1">
      <c r="A150" s="58" t="s">
        <v>85</v>
      </c>
      <c r="B150" s="59">
        <f>Beírás!A273</f>
        <v>0</v>
      </c>
      <c r="C150" s="60">
        <f>Beírás!$A$265</f>
        <v>0</v>
      </c>
      <c r="D150" s="61">
        <f>Beírás!E273</f>
        <v>0</v>
      </c>
    </row>
    <row r="151" spans="1:4" ht="6.75" customHeight="1">
      <c r="A151" s="58"/>
      <c r="B151" s="59"/>
      <c r="C151" s="60"/>
      <c r="D151" s="61"/>
    </row>
    <row r="152" spans="1:4" ht="6.75" customHeight="1">
      <c r="A152" s="58" t="s">
        <v>86</v>
      </c>
      <c r="B152" s="59">
        <f>Beírás!A281</f>
        <v>0</v>
      </c>
      <c r="C152" s="60">
        <f>Beírás!$A$279</f>
        <v>0</v>
      </c>
      <c r="D152" s="61">
        <f>Beírás!E281</f>
        <v>0</v>
      </c>
    </row>
    <row r="153" spans="1:4" ht="6.75" customHeight="1">
      <c r="A153" s="58"/>
      <c r="B153" s="59"/>
      <c r="C153" s="60"/>
      <c r="D153" s="61"/>
    </row>
    <row r="154" spans="1:4" ht="6.75" customHeight="1">
      <c r="A154" s="58" t="s">
        <v>87</v>
      </c>
      <c r="B154" s="59">
        <f>Beírás!A283</f>
        <v>0</v>
      </c>
      <c r="C154" s="60">
        <f>Beírás!$A$279</f>
        <v>0</v>
      </c>
      <c r="D154" s="61">
        <f>Beírás!E283</f>
        <v>0</v>
      </c>
    </row>
    <row r="155" spans="1:4" ht="6.75" customHeight="1">
      <c r="A155" s="58"/>
      <c r="B155" s="59"/>
      <c r="C155" s="60"/>
      <c r="D155" s="61"/>
    </row>
    <row r="156" spans="1:4" ht="6.75" customHeight="1">
      <c r="A156" s="58" t="s">
        <v>88</v>
      </c>
      <c r="B156" s="59">
        <f>Beírás!A285</f>
        <v>0</v>
      </c>
      <c r="C156" s="60">
        <f>Beírás!$A$279</f>
        <v>0</v>
      </c>
      <c r="D156" s="61">
        <f>Beírás!E285</f>
        <v>0</v>
      </c>
    </row>
    <row r="157" spans="1:4" ht="6.75" customHeight="1">
      <c r="A157" s="58"/>
      <c r="B157" s="59"/>
      <c r="C157" s="60"/>
      <c r="D157" s="61"/>
    </row>
    <row r="158" spans="1:4" ht="6.75" customHeight="1">
      <c r="A158" s="58" t="s">
        <v>89</v>
      </c>
      <c r="B158" s="59">
        <f>Beírás!A287</f>
        <v>0</v>
      </c>
      <c r="C158" s="60">
        <f>Beírás!$A$279</f>
        <v>0</v>
      </c>
      <c r="D158" s="61">
        <f>Beírás!E287</f>
        <v>0</v>
      </c>
    </row>
    <row r="159" spans="1:4" ht="6.75" customHeight="1">
      <c r="A159" s="58"/>
      <c r="B159" s="59"/>
      <c r="C159" s="60"/>
      <c r="D159" s="61"/>
    </row>
    <row r="160" spans="1:4" ht="6.75" customHeight="1">
      <c r="A160" s="58" t="s">
        <v>90</v>
      </c>
      <c r="B160" s="59">
        <f>Beírás!A295</f>
        <v>0</v>
      </c>
      <c r="C160" s="60">
        <f>Beírás!$A$293</f>
        <v>0</v>
      </c>
      <c r="D160" s="61">
        <f>Beírás!E295</f>
        <v>0</v>
      </c>
    </row>
    <row r="161" spans="1:4" ht="6.75" customHeight="1">
      <c r="A161" s="58"/>
      <c r="B161" s="59"/>
      <c r="C161" s="60"/>
      <c r="D161" s="61"/>
    </row>
    <row r="162" spans="1:4" ht="6.75" customHeight="1">
      <c r="A162" s="58" t="s">
        <v>91</v>
      </c>
      <c r="B162" s="59">
        <f>Beírás!A297</f>
        <v>0</v>
      </c>
      <c r="C162" s="60">
        <f>Beírás!$A$293</f>
        <v>0</v>
      </c>
      <c r="D162" s="61">
        <f>Beírás!E297</f>
        <v>0</v>
      </c>
    </row>
    <row r="163" spans="1:4" ht="6.75" customHeight="1">
      <c r="A163" s="58"/>
      <c r="B163" s="59"/>
      <c r="C163" s="60"/>
      <c r="D163" s="61"/>
    </row>
    <row r="164" spans="1:4" ht="6.75" customHeight="1">
      <c r="A164" s="58" t="s">
        <v>92</v>
      </c>
      <c r="B164" s="59">
        <f>Beírás!A299</f>
        <v>0</v>
      </c>
      <c r="C164" s="60">
        <f>Beírás!$A$293</f>
        <v>0</v>
      </c>
      <c r="D164" s="61">
        <f>Beírás!E299</f>
        <v>0</v>
      </c>
    </row>
    <row r="165" spans="1:4" ht="6.75" customHeight="1">
      <c r="A165" s="58"/>
      <c r="B165" s="59"/>
      <c r="C165" s="60"/>
      <c r="D165" s="61"/>
    </row>
    <row r="166" spans="1:4" ht="6.75" customHeight="1">
      <c r="A166" s="58" t="s">
        <v>93</v>
      </c>
      <c r="B166" s="59">
        <f>Beírás!A301</f>
        <v>0</v>
      </c>
      <c r="C166" s="60">
        <f>Beírás!$A$293</f>
        <v>0</v>
      </c>
      <c r="D166" s="61">
        <f>Beírás!E301</f>
        <v>0</v>
      </c>
    </row>
    <row r="167" spans="1:4" ht="6.75" customHeight="1">
      <c r="A167" s="58"/>
      <c r="B167" s="59"/>
      <c r="C167" s="60"/>
      <c r="D167" s="61"/>
    </row>
    <row r="168" spans="1:4" ht="6.75" customHeight="1">
      <c r="A168" s="58" t="s">
        <v>94</v>
      </c>
      <c r="B168" s="59">
        <f>Beírás!A309</f>
        <v>0</v>
      </c>
      <c r="C168" s="60">
        <f>Beírás!$A$307</f>
        <v>0</v>
      </c>
      <c r="D168" s="61">
        <f>Beírás!E309</f>
        <v>0</v>
      </c>
    </row>
    <row r="169" spans="1:4" ht="6.75" customHeight="1">
      <c r="A169" s="58"/>
      <c r="B169" s="59"/>
      <c r="C169" s="60"/>
      <c r="D169" s="61"/>
    </row>
    <row r="170" spans="1:4" ht="6.75" customHeight="1">
      <c r="A170" s="58" t="s">
        <v>97</v>
      </c>
      <c r="B170" s="59">
        <f>Beírás!A311</f>
        <v>0</v>
      </c>
      <c r="C170" s="60">
        <f>Beírás!$A$307</f>
        <v>0</v>
      </c>
      <c r="D170" s="61">
        <f>Beírás!E311</f>
        <v>0</v>
      </c>
    </row>
    <row r="171" spans="1:4" ht="6.75" customHeight="1">
      <c r="A171" s="58"/>
      <c r="B171" s="59"/>
      <c r="C171" s="60"/>
      <c r="D171" s="61"/>
    </row>
    <row r="172" spans="1:4" ht="6.75" customHeight="1">
      <c r="A172" s="58" t="s">
        <v>98</v>
      </c>
      <c r="B172" s="59">
        <f>Beírás!A313</f>
        <v>0</v>
      </c>
      <c r="C172" s="60">
        <f>Beírás!$A$307</f>
        <v>0</v>
      </c>
      <c r="D172" s="61">
        <f>Beírás!E313</f>
        <v>0</v>
      </c>
    </row>
    <row r="173" spans="1:4" ht="6.75" customHeight="1">
      <c r="A173" s="58"/>
      <c r="B173" s="59"/>
      <c r="C173" s="60"/>
      <c r="D173" s="61"/>
    </row>
    <row r="174" spans="1:4" ht="6.75" customHeight="1">
      <c r="A174" s="58" t="s">
        <v>99</v>
      </c>
      <c r="B174" s="59">
        <f>Beírás!A315</f>
        <v>0</v>
      </c>
      <c r="C174" s="60">
        <f>Beírás!$A$307</f>
        <v>0</v>
      </c>
      <c r="D174" s="61">
        <f>Beírás!E315</f>
        <v>0</v>
      </c>
    </row>
    <row r="175" spans="1:4" ht="6.75" customHeight="1">
      <c r="A175" s="58"/>
      <c r="B175" s="59"/>
      <c r="C175" s="60"/>
      <c r="D175" s="61"/>
    </row>
    <row r="176" spans="1:4" ht="6.75" customHeight="1">
      <c r="A176" s="58" t="s">
        <v>100</v>
      </c>
      <c r="B176" s="59">
        <f>Beírás!A17</f>
        <v>0</v>
      </c>
      <c r="C176" s="60">
        <f>Beírás!F17</f>
        <v>0</v>
      </c>
      <c r="D176" s="61">
        <f>Beírás!E17</f>
        <v>0</v>
      </c>
    </row>
    <row r="177" spans="1:4" ht="6.75" customHeight="1">
      <c r="A177" s="58"/>
      <c r="B177" s="59"/>
      <c r="C177" s="60"/>
      <c r="D177" s="61"/>
    </row>
    <row r="178" spans="1:4" ht="6.75" customHeight="1">
      <c r="A178" s="58" t="s">
        <v>101</v>
      </c>
      <c r="B178" s="59">
        <f>Beírás!A19</f>
        <v>0</v>
      </c>
      <c r="C178" s="60">
        <f>Beírás!F19</f>
        <v>0</v>
      </c>
      <c r="D178" s="61">
        <f>Beírás!E19</f>
        <v>0</v>
      </c>
    </row>
    <row r="179" spans="1:4" ht="6.75" customHeight="1">
      <c r="A179" s="58"/>
      <c r="B179" s="59"/>
      <c r="C179" s="60"/>
      <c r="D179" s="61"/>
    </row>
    <row r="180" spans="1:4" ht="6.75" customHeight="1">
      <c r="A180" s="58" t="s">
        <v>102</v>
      </c>
      <c r="B180" s="59">
        <f>Beírás!A21</f>
        <v>0</v>
      </c>
      <c r="C180" s="60">
        <f>Beírás!F21</f>
        <v>0</v>
      </c>
      <c r="D180" s="61">
        <f>Beírás!E21</f>
        <v>0</v>
      </c>
    </row>
    <row r="181" spans="1:4" ht="6.75" customHeight="1">
      <c r="A181" s="58"/>
      <c r="B181" s="59"/>
      <c r="C181" s="60"/>
      <c r="D181" s="61"/>
    </row>
    <row r="182" spans="1:4" ht="6.75" customHeight="1">
      <c r="A182" s="58" t="s">
        <v>103</v>
      </c>
      <c r="B182" s="59">
        <f>Beírás!A23</f>
        <v>0</v>
      </c>
      <c r="C182" s="60">
        <f>Beírás!F23</f>
        <v>0</v>
      </c>
      <c r="D182" s="61">
        <f>Beírás!E23</f>
        <v>0</v>
      </c>
    </row>
    <row r="183" spans="1:4" ht="6.75" customHeight="1">
      <c r="A183" s="58"/>
      <c r="B183" s="59"/>
      <c r="C183" s="60"/>
      <c r="D183" s="61"/>
    </row>
    <row r="184" spans="1:4" ht="6.75" customHeight="1">
      <c r="A184" s="58" t="s">
        <v>104</v>
      </c>
      <c r="B184" s="59">
        <f>Beírás!A25</f>
        <v>0</v>
      </c>
      <c r="C184" s="60">
        <f>Beírás!F25</f>
        <v>0</v>
      </c>
      <c r="D184" s="61">
        <f>Beírás!E25</f>
        <v>0</v>
      </c>
    </row>
    <row r="185" spans="1:4" ht="6.75" customHeight="1">
      <c r="A185" s="58"/>
      <c r="B185" s="59"/>
      <c r="C185" s="60"/>
      <c r="D185" s="61"/>
    </row>
    <row r="186" spans="1:4" ht="6.75" customHeight="1">
      <c r="A186" s="58" t="s">
        <v>105</v>
      </c>
      <c r="B186" s="59">
        <f>Beírás!A27</f>
        <v>0</v>
      </c>
      <c r="C186" s="60">
        <f>Beírás!F27</f>
        <v>0</v>
      </c>
      <c r="D186" s="61">
        <f>Beírás!E27</f>
        <v>0</v>
      </c>
    </row>
    <row r="187" spans="1:4" ht="6.75" customHeight="1">
      <c r="A187" s="58"/>
      <c r="B187" s="59"/>
      <c r="C187" s="60"/>
      <c r="D187" s="61"/>
    </row>
    <row r="188" spans="1:4" ht="6.75" customHeight="1">
      <c r="A188" s="58" t="s">
        <v>106</v>
      </c>
      <c r="B188" s="59">
        <f>Beírás!A29</f>
        <v>0</v>
      </c>
      <c r="C188" s="60">
        <f>Beírás!F29</f>
        <v>0</v>
      </c>
      <c r="D188" s="61">
        <f>Beírás!E29</f>
        <v>0</v>
      </c>
    </row>
    <row r="189" spans="1:4" ht="6.75" customHeight="1">
      <c r="A189" s="58"/>
      <c r="B189" s="59"/>
      <c r="C189" s="60"/>
      <c r="D189" s="61"/>
    </row>
    <row r="190" spans="1:4" ht="6.75" customHeight="1">
      <c r="A190" s="58" t="s">
        <v>107</v>
      </c>
      <c r="B190" s="59">
        <f>Beírás!A31</f>
        <v>0</v>
      </c>
      <c r="C190" s="60">
        <f>Beírás!F31</f>
        <v>0</v>
      </c>
      <c r="D190" s="61">
        <f>Beírás!E31</f>
        <v>0</v>
      </c>
    </row>
    <row r="191" spans="1:4" ht="6.75" customHeight="1">
      <c r="A191" s="58"/>
      <c r="B191" s="59"/>
      <c r="C191" s="60"/>
      <c r="D191" s="61"/>
    </row>
    <row r="192" spans="1:4" ht="6.75" customHeight="1">
      <c r="A192" s="58" t="s">
        <v>108</v>
      </c>
      <c r="B192" s="59">
        <f>Beírás!A33</f>
        <v>0</v>
      </c>
      <c r="C192" s="60">
        <f>Beírás!F33</f>
        <v>0</v>
      </c>
      <c r="D192" s="61">
        <f>Beírás!E33</f>
        <v>0</v>
      </c>
    </row>
    <row r="193" spans="1:4" ht="6.75" customHeight="1">
      <c r="A193" s="58"/>
      <c r="B193" s="59"/>
      <c r="C193" s="60"/>
      <c r="D193" s="61"/>
    </row>
    <row r="194" spans="1:4" ht="6.75" customHeight="1">
      <c r="A194" s="58" t="s">
        <v>109</v>
      </c>
      <c r="B194" s="59">
        <f>Beírás!A35</f>
        <v>0</v>
      </c>
      <c r="C194" s="60">
        <f>Beírás!F35</f>
        <v>0</v>
      </c>
      <c r="D194" s="61">
        <f>Beírás!E35</f>
        <v>0</v>
      </c>
    </row>
    <row r="195" spans="1:4" ht="6.75" customHeight="1">
      <c r="A195" s="58"/>
      <c r="B195" s="59"/>
      <c r="C195" s="60"/>
      <c r="D195" s="61"/>
    </row>
    <row r="196" spans="1:4" ht="6.75" customHeight="1">
      <c r="A196" s="58" t="s">
        <v>110</v>
      </c>
      <c r="B196" s="59">
        <f>Beírás!A37</f>
        <v>0</v>
      </c>
      <c r="C196" s="60">
        <f>Beírás!F37</f>
        <v>0</v>
      </c>
      <c r="D196" s="61">
        <f>Beírás!E37</f>
        <v>0</v>
      </c>
    </row>
    <row r="197" spans="1:4" ht="6.75" customHeight="1">
      <c r="A197" s="58"/>
      <c r="B197" s="59"/>
      <c r="C197" s="60"/>
      <c r="D197" s="61"/>
    </row>
    <row r="198" spans="1:4" ht="6.75" customHeight="1">
      <c r="A198" s="58" t="s">
        <v>111</v>
      </c>
      <c r="B198" s="59"/>
      <c r="C198" s="60"/>
      <c r="D198" s="61"/>
    </row>
    <row r="199" spans="1:4" ht="6.75" customHeight="1">
      <c r="A199" s="58"/>
      <c r="B199" s="59"/>
      <c r="C199" s="60"/>
      <c r="D199" s="61"/>
    </row>
    <row r="200" spans="1:4" ht="6.75" customHeight="1">
      <c r="A200" s="58" t="s">
        <v>112</v>
      </c>
      <c r="B200" s="59"/>
      <c r="C200" s="60"/>
      <c r="D200" s="61"/>
    </row>
    <row r="201" spans="1:4" ht="6.75" customHeight="1">
      <c r="A201" s="58"/>
      <c r="B201" s="59"/>
      <c r="C201" s="60"/>
      <c r="D201" s="61"/>
    </row>
    <row r="202" spans="1:4" ht="6.75" customHeight="1">
      <c r="A202" s="58" t="s">
        <v>113</v>
      </c>
      <c r="B202" s="59"/>
      <c r="C202" s="60"/>
      <c r="D202" s="61"/>
    </row>
    <row r="203" spans="1:4" ht="6.75" customHeight="1">
      <c r="A203" s="58"/>
      <c r="B203" s="59"/>
      <c r="C203" s="60"/>
      <c r="D203" s="61"/>
    </row>
    <row r="204" spans="1:4" ht="6.75" customHeight="1">
      <c r="A204" s="58" t="s">
        <v>114</v>
      </c>
      <c r="B204" s="59"/>
      <c r="C204" s="60"/>
      <c r="D204" s="61"/>
    </row>
    <row r="205" spans="1:4" ht="6.75" customHeight="1">
      <c r="A205" s="58"/>
      <c r="B205" s="59"/>
      <c r="C205" s="60"/>
      <c r="D205" s="61"/>
    </row>
    <row r="206" spans="1:4" ht="6.75" customHeight="1">
      <c r="A206" s="58" t="s">
        <v>115</v>
      </c>
      <c r="B206" s="59"/>
      <c r="C206" s="60"/>
      <c r="D206" s="61"/>
    </row>
    <row r="207" spans="1:4" ht="6.75" customHeight="1">
      <c r="A207" s="58"/>
      <c r="B207" s="59"/>
      <c r="C207" s="60"/>
      <c r="D207" s="61"/>
    </row>
    <row r="208" spans="1:4" ht="6.75" customHeight="1">
      <c r="A208" s="58" t="s">
        <v>116</v>
      </c>
      <c r="B208" s="59"/>
      <c r="C208" s="60"/>
      <c r="D208" s="61"/>
    </row>
    <row r="209" spans="1:4" ht="6.75" customHeight="1">
      <c r="A209" s="58"/>
      <c r="B209" s="59"/>
      <c r="C209" s="60"/>
      <c r="D209" s="61"/>
    </row>
    <row r="210" spans="1:4" ht="6.75" customHeight="1">
      <c r="A210" s="58" t="s">
        <v>117</v>
      </c>
      <c r="B210" s="59"/>
      <c r="C210" s="60"/>
      <c r="D210" s="61"/>
    </row>
    <row r="211" spans="1:4" ht="6.75" customHeight="1">
      <c r="A211" s="58"/>
      <c r="B211" s="59"/>
      <c r="C211" s="60"/>
      <c r="D211" s="61"/>
    </row>
    <row r="212" spans="1:4" ht="6.75" customHeight="1">
      <c r="A212" s="58" t="s">
        <v>118</v>
      </c>
      <c r="B212" s="59"/>
      <c r="C212" s="60"/>
      <c r="D212" s="61"/>
    </row>
    <row r="213" spans="1:4" ht="6.75" customHeight="1">
      <c r="A213" s="58"/>
      <c r="B213" s="59"/>
      <c r="C213" s="60"/>
      <c r="D213" s="61"/>
    </row>
    <row r="214" spans="1:4" ht="6.75" customHeight="1">
      <c r="A214" s="58" t="s">
        <v>119</v>
      </c>
      <c r="B214" s="59"/>
      <c r="C214" s="60"/>
      <c r="D214" s="61"/>
    </row>
    <row r="215" spans="1:4" ht="6.75" customHeight="1">
      <c r="A215" s="58"/>
      <c r="B215" s="59"/>
      <c r="C215" s="60"/>
      <c r="D215" s="61"/>
    </row>
    <row r="216" spans="1:4" ht="6.75" customHeight="1">
      <c r="A216" s="58" t="s">
        <v>120</v>
      </c>
      <c r="B216" s="59"/>
      <c r="C216" s="60"/>
      <c r="D216" s="61"/>
    </row>
    <row r="217" spans="1:4" ht="6.75" customHeight="1">
      <c r="A217" s="58"/>
      <c r="B217" s="59"/>
      <c r="C217" s="60"/>
      <c r="D217" s="61"/>
    </row>
    <row r="218" spans="1:4" ht="6.75" customHeight="1">
      <c r="A218" s="58" t="s">
        <v>121</v>
      </c>
      <c r="B218" s="59"/>
      <c r="C218" s="60"/>
      <c r="D218" s="61"/>
    </row>
    <row r="219" spans="1:4" ht="6.75" customHeight="1">
      <c r="A219" s="58"/>
      <c r="B219" s="59"/>
      <c r="C219" s="60"/>
      <c r="D219" s="61"/>
    </row>
    <row r="220" spans="1:4" ht="6.75" customHeight="1">
      <c r="A220" s="58" t="s">
        <v>122</v>
      </c>
      <c r="B220" s="59"/>
      <c r="C220" s="60"/>
      <c r="D220" s="61"/>
    </row>
    <row r="221" spans="1:4" ht="6.75" customHeight="1">
      <c r="A221" s="58"/>
      <c r="B221" s="59"/>
      <c r="C221" s="60"/>
      <c r="D221" s="61"/>
    </row>
    <row r="222" spans="1:4" ht="6.75" customHeight="1">
      <c r="A222" s="58" t="s">
        <v>123</v>
      </c>
      <c r="B222" s="59"/>
      <c r="C222" s="60"/>
      <c r="D222" s="61"/>
    </row>
    <row r="223" spans="1:4" ht="6.75" customHeight="1">
      <c r="A223" s="58"/>
      <c r="B223" s="59"/>
      <c r="C223" s="60"/>
      <c r="D223" s="61"/>
    </row>
    <row r="224" spans="1:4" ht="6.75" customHeight="1">
      <c r="A224" s="58" t="s">
        <v>124</v>
      </c>
      <c r="B224" s="59"/>
      <c r="C224" s="60"/>
      <c r="D224" s="61"/>
    </row>
    <row r="225" spans="1:4" ht="6.75" customHeight="1">
      <c r="A225" s="58"/>
      <c r="B225" s="59"/>
      <c r="C225" s="60"/>
      <c r="D225" s="61"/>
    </row>
    <row r="226" spans="1:4" ht="6.75" customHeight="1">
      <c r="A226" s="58" t="s">
        <v>125</v>
      </c>
      <c r="B226" s="59"/>
      <c r="C226" s="60"/>
      <c r="D226" s="61"/>
    </row>
    <row r="227" spans="1:4" ht="6.75" customHeight="1">
      <c r="A227" s="58"/>
      <c r="B227" s="59"/>
      <c r="C227" s="60"/>
      <c r="D227" s="61"/>
    </row>
    <row r="228" spans="1:4" ht="6.75" customHeight="1">
      <c r="A228" s="58" t="s">
        <v>126</v>
      </c>
      <c r="B228" s="59"/>
      <c r="C228" s="60"/>
      <c r="D228" s="61"/>
    </row>
    <row r="229" spans="1:4" ht="6.75" customHeight="1">
      <c r="A229" s="58"/>
      <c r="B229" s="59"/>
      <c r="C229" s="60"/>
      <c r="D229" s="61"/>
    </row>
    <row r="230" spans="1:4" ht="6.75" customHeight="1">
      <c r="A230" s="58" t="s">
        <v>127</v>
      </c>
      <c r="B230" s="59"/>
      <c r="C230" s="60"/>
      <c r="D230" s="61"/>
    </row>
    <row r="231" spans="1:4" ht="6.75" customHeight="1">
      <c r="A231" s="58"/>
      <c r="B231" s="59"/>
      <c r="C231" s="60"/>
      <c r="D231" s="61"/>
    </row>
    <row r="232" spans="1:4" ht="6.75" customHeight="1">
      <c r="A232" s="58" t="s">
        <v>128</v>
      </c>
      <c r="B232" s="59"/>
      <c r="C232" s="60"/>
      <c r="D232" s="61"/>
    </row>
    <row r="233" spans="1:4" ht="6.75" customHeight="1">
      <c r="A233" s="58"/>
      <c r="B233" s="59"/>
      <c r="C233" s="60"/>
      <c r="D233" s="61"/>
    </row>
    <row r="234" spans="1:4" ht="6.75" customHeight="1">
      <c r="A234" s="58" t="s">
        <v>129</v>
      </c>
      <c r="B234" s="59"/>
      <c r="C234" s="60"/>
      <c r="D234" s="61"/>
    </row>
    <row r="235" spans="1:4" ht="6.75" customHeight="1">
      <c r="A235" s="58"/>
      <c r="B235" s="59"/>
      <c r="C235" s="60"/>
      <c r="D235" s="61"/>
    </row>
    <row r="236" spans="1:4" ht="6.75" customHeight="1">
      <c r="A236" s="58" t="s">
        <v>130</v>
      </c>
      <c r="B236" s="59"/>
      <c r="C236" s="60"/>
      <c r="D236" s="61"/>
    </row>
    <row r="237" spans="1:4" ht="6.75" customHeight="1">
      <c r="A237" s="58"/>
      <c r="B237" s="59"/>
      <c r="C237" s="60"/>
      <c r="D237" s="61"/>
    </row>
  </sheetData>
  <sheetProtection selectLockedCells="1" selectUnlockedCells="1"/>
  <mergeCells count="472">
    <mergeCell ref="A170:A171"/>
    <mergeCell ref="B170:B171"/>
    <mergeCell ref="C170:C171"/>
    <mergeCell ref="D170:D171"/>
    <mergeCell ref="A172:A173"/>
    <mergeCell ref="B172:B173"/>
    <mergeCell ref="C172:C173"/>
    <mergeCell ref="D172:D173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B126:B127"/>
    <mergeCell ref="C126:C127"/>
    <mergeCell ref="D126:D127"/>
    <mergeCell ref="A128:A129"/>
    <mergeCell ref="B128:B129"/>
    <mergeCell ref="C128:C129"/>
    <mergeCell ref="D128:D129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A114:A115"/>
    <mergeCell ref="B114:B115"/>
    <mergeCell ref="C114:C115"/>
    <mergeCell ref="D114:D115"/>
    <mergeCell ref="B116:B117"/>
    <mergeCell ref="C116:C117"/>
    <mergeCell ref="D116:D117"/>
    <mergeCell ref="B110:B111"/>
    <mergeCell ref="C110:C111"/>
    <mergeCell ref="D110:D111"/>
    <mergeCell ref="B112:B113"/>
    <mergeCell ref="C112:C113"/>
    <mergeCell ref="D112:D113"/>
    <mergeCell ref="B106:B107"/>
    <mergeCell ref="C106:C107"/>
    <mergeCell ref="D106:D107"/>
    <mergeCell ref="B108:B109"/>
    <mergeCell ref="C108:C109"/>
    <mergeCell ref="D108:D109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A156:A157"/>
    <mergeCell ref="A154:A155"/>
    <mergeCell ref="A152:A153"/>
    <mergeCell ref="A150:A151"/>
    <mergeCell ref="A148:A149"/>
    <mergeCell ref="B148:B149"/>
    <mergeCell ref="B152:B153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B142:B143"/>
    <mergeCell ref="C142:C143"/>
    <mergeCell ref="D142:D143"/>
    <mergeCell ref="A144:A145"/>
    <mergeCell ref="B144:B145"/>
    <mergeCell ref="C144:C145"/>
    <mergeCell ref="D144:D145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A94:A95"/>
    <mergeCell ref="B94:B95"/>
    <mergeCell ref="C94:C95"/>
    <mergeCell ref="D94:D95"/>
    <mergeCell ref="A96:A97"/>
    <mergeCell ref="B96:B97"/>
    <mergeCell ref="C96:C97"/>
    <mergeCell ref="D96:D97"/>
    <mergeCell ref="A90:A91"/>
    <mergeCell ref="B90:B91"/>
    <mergeCell ref="C90:C91"/>
    <mergeCell ref="D90:D91"/>
    <mergeCell ref="A92:A93"/>
    <mergeCell ref="B92:B93"/>
    <mergeCell ref="C92:C93"/>
    <mergeCell ref="D92:D93"/>
    <mergeCell ref="A86:A87"/>
    <mergeCell ref="B86:B87"/>
    <mergeCell ref="C86:C87"/>
    <mergeCell ref="D86:D87"/>
    <mergeCell ref="A88:A89"/>
    <mergeCell ref="B88:B89"/>
    <mergeCell ref="C88:C89"/>
    <mergeCell ref="D88:D89"/>
    <mergeCell ref="A82:A83"/>
    <mergeCell ref="B82:B83"/>
    <mergeCell ref="C82:C83"/>
    <mergeCell ref="D82:D83"/>
    <mergeCell ref="A84:A85"/>
    <mergeCell ref="B84:B85"/>
    <mergeCell ref="C84:C85"/>
    <mergeCell ref="D84:D85"/>
    <mergeCell ref="A78:A79"/>
    <mergeCell ref="B78:B79"/>
    <mergeCell ref="C78:C79"/>
    <mergeCell ref="D78:D79"/>
    <mergeCell ref="A80:A81"/>
    <mergeCell ref="B80:B81"/>
    <mergeCell ref="C80:C81"/>
    <mergeCell ref="D80:D81"/>
    <mergeCell ref="A74:A75"/>
    <mergeCell ref="B74:B75"/>
    <mergeCell ref="C74:C75"/>
    <mergeCell ref="D74:D75"/>
    <mergeCell ref="A76:A77"/>
    <mergeCell ref="B76:B77"/>
    <mergeCell ref="C76:C77"/>
    <mergeCell ref="D76:D77"/>
    <mergeCell ref="A70:A71"/>
    <mergeCell ref="B70:B71"/>
    <mergeCell ref="C70:C71"/>
    <mergeCell ref="D70:D71"/>
    <mergeCell ref="A72:A73"/>
    <mergeCell ref="B72:B73"/>
    <mergeCell ref="C72:C73"/>
    <mergeCell ref="D72:D73"/>
    <mergeCell ref="A66:A67"/>
    <mergeCell ref="B66:B67"/>
    <mergeCell ref="C66:C67"/>
    <mergeCell ref="D66:D67"/>
    <mergeCell ref="A68:A69"/>
    <mergeCell ref="B68:B69"/>
    <mergeCell ref="C68:C69"/>
    <mergeCell ref="D68:D69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14:A15"/>
    <mergeCell ref="B14:B15"/>
    <mergeCell ref="C14:C15"/>
    <mergeCell ref="D14:D15"/>
    <mergeCell ref="A16:A17"/>
    <mergeCell ref="B16:B17"/>
    <mergeCell ref="C16:C17"/>
    <mergeCell ref="D16:D17"/>
    <mergeCell ref="C10:C11"/>
    <mergeCell ref="D10:D11"/>
    <mergeCell ref="A12:A13"/>
    <mergeCell ref="C12:C13"/>
    <mergeCell ref="D12:D13"/>
    <mergeCell ref="B10:B11"/>
    <mergeCell ref="B12:B13"/>
    <mergeCell ref="A10:A11"/>
    <mergeCell ref="C2:C3"/>
    <mergeCell ref="D2:D3"/>
    <mergeCell ref="C4:C5"/>
    <mergeCell ref="D4:D5"/>
    <mergeCell ref="C6:C7"/>
    <mergeCell ref="D6:D7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36:A237"/>
    <mergeCell ref="B236:B237"/>
    <mergeCell ref="C236:C237"/>
    <mergeCell ref="D236:D237"/>
    <mergeCell ref="A234:A235"/>
    <mergeCell ref="B234:B235"/>
    <mergeCell ref="C234:C235"/>
    <mergeCell ref="D234:D235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9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Dell</cp:lastModifiedBy>
  <cp:lastPrinted>2017-03-05T11:47:29Z</cp:lastPrinted>
  <dcterms:created xsi:type="dcterms:W3CDTF">2007-07-12T16:23:19Z</dcterms:created>
  <dcterms:modified xsi:type="dcterms:W3CDTF">2019-01-22T12:56:16Z</dcterms:modified>
  <cp:category/>
  <cp:version/>
  <cp:contentType/>
  <cp:contentStatus/>
</cp:coreProperties>
</file>